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GUSHT 2025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35" i="6" l="1"/>
  <c r="C46" i="12" l="1"/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7" i="12"/>
  <c r="C48" i="12"/>
  <c r="C49" i="12"/>
  <c r="C50" i="12"/>
  <c r="C51" i="12"/>
  <c r="C52" i="12"/>
  <c r="C53" i="12"/>
  <c r="C54" i="12"/>
  <c r="C43" i="12"/>
  <c r="C55" i="12" l="1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9" i="6" l="1"/>
  <c r="C38" i="6"/>
  <c r="C37" i="6"/>
  <c r="C36" i="6"/>
  <c r="C34" i="6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<sst xmlns="http://schemas.openxmlformats.org/spreadsheetml/2006/main" count="1052" uniqueCount="923">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</sst>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166" fontId="0" fillId="0" borderId="0" xfId="0" applyNumberFormat="1" applyProtection="1"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4" fontId="0" fillId="0" borderId="65" xfId="0" applyNumberFormat="1" applyBorder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3"/>
  <sheetViews>
    <sheetView tabSelected="1" zoomScaleNormal="100" zoomScaleSheetLayoutView="80" workbookViewId="0">
      <pane xSplit="2" ySplit="5" topLeftCell="C19" activePane="bottomRight" state="frozen"/>
      <selection pane="topRight" activeCell="B1" sqref="B1"/>
      <selection pane="bottomLeft" activeCell="A6" sqref="A6"/>
      <selection pane="bottomRight" activeCell="T42" sqref="T42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8" width="14.42578125" style="57" customWidth="1"/>
    <col min="9" max="9" width="15" style="57" customWidth="1"/>
    <col min="10" max="10" width="14.28515625" style="57" customWidth="1"/>
    <col min="11" max="11" width="14.85546875" style="57" customWidth="1"/>
    <col min="12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1.7109375" style="57" customWidth="1"/>
    <col min="20" max="20" width="12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4"/>
      <c r="B3" s="214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4"/>
      <c r="B4" s="214"/>
      <c r="C4" s="99"/>
      <c r="D4" s="215" t="s">
        <v>891</v>
      </c>
      <c r="E4" s="215" t="str">
        <f>IF(L!$A$1=1,L!T4,IF(L!$A$1=2,L!T13,L!T23))</f>
        <v>Paga</v>
      </c>
      <c r="F4" s="215" t="str">
        <f>IF(L!$A$1=1,L!U4,IF(L!$A$1=2,L!U13,L!U23))</f>
        <v>Mallra dhe shërbime</v>
      </c>
      <c r="G4" s="215" t="str">
        <f>IF(L!$A$1=1,L!V4,IF(L!$A$1=2,L!V13,L!V23))</f>
        <v>Shpenzime komunale</v>
      </c>
      <c r="H4" s="215" t="str">
        <f>IF(L!$A$1=1,L!W4,IF(L!$A$1=2,L!W13,L!W23))</f>
        <v>Subvencione dhe Transfere</v>
      </c>
      <c r="I4" s="215" t="str">
        <f>IF(L!$A$1=1,L!X4,IF(L!$A$1=2,L!X13,L!X23))</f>
        <v>Shpenzime Kapitale</v>
      </c>
      <c r="J4" s="209" t="s">
        <v>867</v>
      </c>
      <c r="K4" s="80"/>
      <c r="L4" s="81"/>
      <c r="M4" s="81"/>
      <c r="N4" s="81"/>
      <c r="O4" s="81"/>
      <c r="P4" s="208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4"/>
      <c r="B5" s="214"/>
      <c r="C5" s="100" t="s">
        <v>912</v>
      </c>
      <c r="D5" s="216"/>
      <c r="E5" s="216"/>
      <c r="F5" s="216"/>
      <c r="G5" s="216"/>
      <c r="H5" s="216"/>
      <c r="I5" s="216"/>
      <c r="J5" s="209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8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10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1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1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1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1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1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1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1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1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2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2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2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3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5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6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6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6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6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6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6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6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6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6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6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6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7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5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6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6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6"/>
      <c r="B35" s="136" t="s">
        <v>915</v>
      </c>
      <c r="C35" s="102">
        <f>D35+J35+P35</f>
        <v>927000.97</v>
      </c>
      <c r="D35" s="111">
        <f t="shared" si="12"/>
        <v>297988.28999999998</v>
      </c>
      <c r="E35" s="85">
        <v>158071.27999999997</v>
      </c>
      <c r="F35" s="85">
        <v>32692.79</v>
      </c>
      <c r="G35" s="85">
        <v>22037.24</v>
      </c>
      <c r="H35" s="85">
        <v>7350</v>
      </c>
      <c r="I35" s="85">
        <v>77836.98000000001</v>
      </c>
      <c r="J35" s="112">
        <f t="shared" si="13"/>
        <v>474440.44999999995</v>
      </c>
      <c r="K35" s="85">
        <v>445887.68999999994</v>
      </c>
      <c r="L35" s="85">
        <v>23405.990000000005</v>
      </c>
      <c r="M35" s="85">
        <v>5146.7699999999995</v>
      </c>
      <c r="N35" s="85">
        <v>0</v>
      </c>
      <c r="O35" s="85">
        <v>0</v>
      </c>
      <c r="P35" s="112">
        <f t="shared" si="14"/>
        <v>154572.23000000001</v>
      </c>
      <c r="Q35" s="85">
        <v>111930.95</v>
      </c>
      <c r="R35" s="85">
        <v>39849.620000000003</v>
      </c>
      <c r="S35" s="85">
        <v>2791.66</v>
      </c>
      <c r="T35" s="85">
        <v>0</v>
      </c>
      <c r="U35" s="137">
        <v>0</v>
      </c>
    </row>
    <row r="36" spans="1:21" x14ac:dyDescent="0.25">
      <c r="A36" s="206"/>
      <c r="B36" s="136" t="s">
        <v>805</v>
      </c>
      <c r="C36" s="102">
        <f t="shared" si="11"/>
        <v>987820.63</v>
      </c>
      <c r="D36" s="111">
        <f t="shared" si="12"/>
        <v>376237.98000000004</v>
      </c>
      <c r="E36" s="85">
        <v>159653.14000000001</v>
      </c>
      <c r="F36" s="85">
        <v>59968.210000000006</v>
      </c>
      <c r="G36" s="85">
        <v>12817.57</v>
      </c>
      <c r="H36" s="85">
        <v>13657</v>
      </c>
      <c r="I36" s="85">
        <v>130142.06</v>
      </c>
      <c r="J36" s="112">
        <f t="shared" si="13"/>
        <v>463361.35999999993</v>
      </c>
      <c r="K36" s="85">
        <v>437529.78999999992</v>
      </c>
      <c r="L36" s="85">
        <v>21777.990000000005</v>
      </c>
      <c r="M36" s="85">
        <v>4053.579999999999</v>
      </c>
      <c r="N36" s="85">
        <v>0</v>
      </c>
      <c r="O36" s="85">
        <v>0</v>
      </c>
      <c r="P36" s="112">
        <f t="shared" si="14"/>
        <v>148221.29</v>
      </c>
      <c r="Q36" s="85">
        <v>106941.9</v>
      </c>
      <c r="R36" s="85">
        <v>38427.85</v>
      </c>
      <c r="S36" s="85">
        <v>2201.54</v>
      </c>
      <c r="T36" s="85">
        <v>650</v>
      </c>
      <c r="U36" s="137"/>
    </row>
    <row r="37" spans="1:21" x14ac:dyDescent="0.25">
      <c r="A37" s="206"/>
      <c r="B37" s="136" t="s">
        <v>916</v>
      </c>
      <c r="C37" s="102">
        <f t="shared" si="11"/>
        <v>1458263.39</v>
      </c>
      <c r="D37" s="111">
        <f t="shared" si="12"/>
        <v>611882.38</v>
      </c>
      <c r="E37" s="85">
        <v>156341.71000000002</v>
      </c>
      <c r="F37" s="85">
        <v>146580.12</v>
      </c>
      <c r="G37" s="85">
        <v>12988.88</v>
      </c>
      <c r="H37" s="85">
        <v>23966.5</v>
      </c>
      <c r="I37" s="85">
        <v>272005.17</v>
      </c>
      <c r="J37" s="112">
        <f t="shared" si="13"/>
        <v>649135.55999999994</v>
      </c>
      <c r="K37" s="85">
        <v>449787.35</v>
      </c>
      <c r="L37" s="85">
        <v>192955.46</v>
      </c>
      <c r="M37" s="85">
        <v>5092.75</v>
      </c>
      <c r="N37" s="85">
        <v>1300</v>
      </c>
      <c r="O37" s="85">
        <v>0</v>
      </c>
      <c r="P37" s="112">
        <f t="shared" si="14"/>
        <v>197245.44999999998</v>
      </c>
      <c r="Q37" s="85">
        <v>104504.8</v>
      </c>
      <c r="R37" s="85">
        <v>85326.57</v>
      </c>
      <c r="S37" s="85">
        <v>4414.08</v>
      </c>
      <c r="T37" s="85">
        <v>3000</v>
      </c>
      <c r="U37" s="137">
        <v>0</v>
      </c>
    </row>
    <row r="38" spans="1:21" x14ac:dyDescent="0.25">
      <c r="A38" s="206"/>
      <c r="B38" s="136" t="s">
        <v>917</v>
      </c>
      <c r="C38" s="102">
        <f t="shared" si="11"/>
        <v>2513171.5499999998</v>
      </c>
      <c r="D38" s="111">
        <f t="shared" si="12"/>
        <v>1708018.8599999999</v>
      </c>
      <c r="E38" s="85">
        <v>169518.81000000003</v>
      </c>
      <c r="F38" s="85">
        <v>312455.67999999999</v>
      </c>
      <c r="G38" s="85">
        <v>16382.579999999998</v>
      </c>
      <c r="H38" s="85">
        <v>45463.58</v>
      </c>
      <c r="I38" s="85">
        <v>1164198.21</v>
      </c>
      <c r="J38" s="112">
        <f t="shared" si="13"/>
        <v>591766.34</v>
      </c>
      <c r="K38" s="85">
        <v>476994.67999999993</v>
      </c>
      <c r="L38" s="85">
        <v>46518.26</v>
      </c>
      <c r="M38" s="85">
        <v>1654.84</v>
      </c>
      <c r="N38" s="85">
        <v>45100</v>
      </c>
      <c r="O38" s="85">
        <v>21498.560000000001</v>
      </c>
      <c r="P38" s="112">
        <f t="shared" si="14"/>
        <v>213386.35</v>
      </c>
      <c r="Q38" s="85">
        <v>111720.34</v>
      </c>
      <c r="R38" s="85">
        <v>96209.32</v>
      </c>
      <c r="S38" s="85">
        <v>3006.69</v>
      </c>
      <c r="T38" s="85">
        <v>2450</v>
      </c>
      <c r="U38" s="137">
        <v>0</v>
      </c>
    </row>
    <row r="39" spans="1:21" x14ac:dyDescent="0.25">
      <c r="A39" s="206"/>
      <c r="B39" s="136" t="s">
        <v>918</v>
      </c>
      <c r="C39" s="102">
        <f t="shared" si="11"/>
        <v>1067835.3899999999</v>
      </c>
      <c r="D39" s="111">
        <f t="shared" si="12"/>
        <v>347851.41000000003</v>
      </c>
      <c r="E39" s="227">
        <v>173052.11000000004</v>
      </c>
      <c r="F39" s="85">
        <v>66002.260000000009</v>
      </c>
      <c r="G39" s="85">
        <v>10900.289999999999</v>
      </c>
      <c r="H39" s="85">
        <v>8191.5</v>
      </c>
      <c r="I39" s="85">
        <v>89705.25</v>
      </c>
      <c r="J39" s="112">
        <f t="shared" si="13"/>
        <v>520570.95999999985</v>
      </c>
      <c r="K39" s="85">
        <v>479108.80999999988</v>
      </c>
      <c r="L39" s="85">
        <v>27151.66</v>
      </c>
      <c r="M39" s="85">
        <v>4380.49</v>
      </c>
      <c r="N39" s="85">
        <v>0</v>
      </c>
      <c r="O39" s="85">
        <v>9930</v>
      </c>
      <c r="P39" s="112">
        <f t="shared" si="14"/>
        <v>199413.02000000002</v>
      </c>
      <c r="Q39" s="85">
        <v>125413.27</v>
      </c>
      <c r="R39" s="85">
        <v>60918.02</v>
      </c>
      <c r="S39" s="85">
        <v>2381.73</v>
      </c>
      <c r="T39" s="85">
        <v>10700</v>
      </c>
      <c r="U39" s="137">
        <v>0</v>
      </c>
    </row>
    <row r="40" spans="1:21" x14ac:dyDescent="0.25">
      <c r="A40" s="206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6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6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6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7"/>
      <c r="B44" s="152" t="s">
        <v>793</v>
      </c>
      <c r="C44" s="153">
        <f>SUM(C32:C43)</f>
        <v>10787949.6</v>
      </c>
      <c r="D44" s="153">
        <f t="shared" ref="D44:U44" si="15">SUM(D32:D43)</f>
        <v>5145618.66</v>
      </c>
      <c r="E44" s="153">
        <f t="shared" si="15"/>
        <v>1297076.5500000003</v>
      </c>
      <c r="F44" s="153">
        <f t="shared" si="15"/>
        <v>1066596.28</v>
      </c>
      <c r="G44" s="153">
        <f t="shared" si="15"/>
        <v>115776.08000000002</v>
      </c>
      <c r="H44" s="153">
        <f t="shared" si="15"/>
        <v>109578.58</v>
      </c>
      <c r="I44" s="153">
        <f t="shared" si="15"/>
        <v>2556591.17</v>
      </c>
      <c r="J44" s="153">
        <f t="shared" si="15"/>
        <v>4246452.17</v>
      </c>
      <c r="K44" s="153">
        <f t="shared" si="15"/>
        <v>3623062.97</v>
      </c>
      <c r="L44" s="153">
        <f t="shared" si="15"/>
        <v>404793.11999999994</v>
      </c>
      <c r="M44" s="153">
        <f t="shared" si="15"/>
        <v>36767.520000000004</v>
      </c>
      <c r="N44" s="153">
        <f t="shared" si="15"/>
        <v>47400</v>
      </c>
      <c r="O44" s="153">
        <f t="shared" si="15"/>
        <v>134428.56</v>
      </c>
      <c r="P44" s="153">
        <f t="shared" si="15"/>
        <v>1395878.77</v>
      </c>
      <c r="Q44" s="153">
        <f t="shared" si="15"/>
        <v>892975.49</v>
      </c>
      <c r="R44" s="153">
        <f t="shared" si="15"/>
        <v>397106</v>
      </c>
      <c r="S44" s="153">
        <f t="shared" si="15"/>
        <v>23997.279999999999</v>
      </c>
      <c r="T44" s="153">
        <f t="shared" si="15"/>
        <v>16800</v>
      </c>
      <c r="U44" s="154">
        <f t="shared" si="15"/>
        <v>65000</v>
      </c>
    </row>
    <row r="48" spans="1:21" x14ac:dyDescent="0.25">
      <c r="E48" s="204"/>
    </row>
    <row r="49" spans="5:5" x14ac:dyDescent="0.25">
      <c r="E49" s="204"/>
    </row>
    <row r="50" spans="5:5" x14ac:dyDescent="0.25">
      <c r="E50" s="204"/>
    </row>
    <row r="51" spans="5:5" x14ac:dyDescent="0.25">
      <c r="E51" s="204"/>
    </row>
    <row r="52" spans="5:5" x14ac:dyDescent="0.25">
      <c r="E52" s="204"/>
    </row>
    <row r="53" spans="5:5" x14ac:dyDescent="0.25">
      <c r="E53" s="204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Normal="100" zoomScaleSheetLayoutView="80" workbookViewId="0">
      <pane xSplit="2" ySplit="3" topLeftCell="C31" activePane="bottomRight" state="frozen"/>
      <selection pane="topRight" activeCell="C1" sqref="C1"/>
      <selection pane="bottomLeft" activeCell="A9" sqref="A9"/>
      <selection pane="bottomRight" activeCell="P52" sqref="P52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7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8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8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8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8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8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8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8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8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8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8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8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9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4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5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5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5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5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5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5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5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5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5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5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5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6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20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1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1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1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1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1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1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1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1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1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1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1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2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20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>
        <v>0</v>
      </c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1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>
        <v>0</v>
      </c>
      <c r="P44" s="93">
        <v>0</v>
      </c>
      <c r="Q44" s="191">
        <v>2220.21</v>
      </c>
    </row>
    <row r="45" spans="1:19" s="2" customFormat="1" x14ac:dyDescent="0.25">
      <c r="A45" s="221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>
        <v>0</v>
      </c>
      <c r="M45" s="93">
        <v>5114.8999999999996</v>
      </c>
      <c r="N45" s="93">
        <v>6987.5</v>
      </c>
      <c r="O45" s="93">
        <v>54</v>
      </c>
      <c r="P45" s="93">
        <v>0</v>
      </c>
      <c r="Q45" s="191">
        <v>2172.7399999999998</v>
      </c>
    </row>
    <row r="46" spans="1:19" s="2" customFormat="1" x14ac:dyDescent="0.25">
      <c r="A46" s="221"/>
      <c r="B46" s="190" t="s">
        <v>803</v>
      </c>
      <c r="C46" s="107">
        <f>SUM(D46:Q46)</f>
        <v>225957.02</v>
      </c>
      <c r="D46" s="94">
        <v>154992.25</v>
      </c>
      <c r="E46" s="94">
        <v>26626.09</v>
      </c>
      <c r="F46" s="94">
        <v>0</v>
      </c>
      <c r="G46" s="93">
        <v>6752</v>
      </c>
      <c r="H46" s="93">
        <v>0</v>
      </c>
      <c r="I46" s="93">
        <v>5</v>
      </c>
      <c r="J46" s="93">
        <v>11010</v>
      </c>
      <c r="K46" s="93">
        <v>6951</v>
      </c>
      <c r="L46" s="93">
        <v>0</v>
      </c>
      <c r="M46" s="93">
        <v>5007.8999999999996</v>
      </c>
      <c r="N46" s="93">
        <v>6706</v>
      </c>
      <c r="O46" s="93">
        <v>170</v>
      </c>
      <c r="P46" s="93">
        <v>0</v>
      </c>
      <c r="Q46" s="191">
        <v>7736.7800000000007</v>
      </c>
    </row>
    <row r="47" spans="1:19" s="2" customFormat="1" x14ac:dyDescent="0.25">
      <c r="A47" s="221"/>
      <c r="B47" s="190" t="s">
        <v>805</v>
      </c>
      <c r="C47" s="107">
        <f t="shared" si="5"/>
        <v>152057.82999999999</v>
      </c>
      <c r="D47" s="94">
        <v>92856.08</v>
      </c>
      <c r="E47" s="94">
        <v>11444.13</v>
      </c>
      <c r="F47" s="94">
        <v>0</v>
      </c>
      <c r="G47" s="93">
        <v>6167</v>
      </c>
      <c r="H47" s="93">
        <v>0</v>
      </c>
      <c r="I47" s="93">
        <v>41</v>
      </c>
      <c r="J47" s="93">
        <v>10090</v>
      </c>
      <c r="K47" s="93">
        <v>5738</v>
      </c>
      <c r="L47" s="93">
        <v>0</v>
      </c>
      <c r="M47" s="93">
        <v>4389.7</v>
      </c>
      <c r="N47" s="93">
        <v>6899.71</v>
      </c>
      <c r="O47" s="93">
        <v>0</v>
      </c>
      <c r="P47" s="93">
        <v>0</v>
      </c>
      <c r="Q47" s="191">
        <v>14432.21</v>
      </c>
    </row>
    <row r="48" spans="1:19" s="2" customFormat="1" x14ac:dyDescent="0.25">
      <c r="A48" s="221"/>
      <c r="B48" s="190" t="s">
        <v>807</v>
      </c>
      <c r="C48" s="107">
        <f t="shared" si="5"/>
        <v>214940.7</v>
      </c>
      <c r="D48" s="94">
        <v>41218.25</v>
      </c>
      <c r="E48" s="94">
        <v>33291.949999999997</v>
      </c>
      <c r="F48" s="94">
        <v>0</v>
      </c>
      <c r="G48" s="93">
        <v>5822</v>
      </c>
      <c r="H48" s="93">
        <v>98703</v>
      </c>
      <c r="I48" s="93">
        <v>510</v>
      </c>
      <c r="J48" s="93">
        <v>10170</v>
      </c>
      <c r="K48" s="93">
        <v>5997</v>
      </c>
      <c r="L48" s="93">
        <v>0</v>
      </c>
      <c r="M48" s="93">
        <v>4304</v>
      </c>
      <c r="N48" s="93">
        <v>14190.5</v>
      </c>
      <c r="O48" s="93">
        <v>0</v>
      </c>
      <c r="P48" s="93">
        <v>0</v>
      </c>
      <c r="Q48" s="191">
        <v>734</v>
      </c>
    </row>
    <row r="49" spans="1:17" s="2" customFormat="1" x14ac:dyDescent="0.25">
      <c r="A49" s="221"/>
      <c r="B49" s="190" t="s">
        <v>810</v>
      </c>
      <c r="C49" s="107">
        <f t="shared" si="5"/>
        <v>196059.13</v>
      </c>
      <c r="D49" s="94">
        <v>56830.95</v>
      </c>
      <c r="E49" s="94">
        <v>70832.94</v>
      </c>
      <c r="F49" s="94">
        <v>40</v>
      </c>
      <c r="G49" s="93">
        <v>5650</v>
      </c>
      <c r="H49" s="93">
        <v>0</v>
      </c>
      <c r="I49" s="93">
        <v>61</v>
      </c>
      <c r="J49" s="93">
        <v>13305</v>
      </c>
      <c r="K49" s="93">
        <v>8573</v>
      </c>
      <c r="L49" s="93">
        <v>0</v>
      </c>
      <c r="M49" s="93">
        <v>6195.5</v>
      </c>
      <c r="N49" s="93">
        <v>9281</v>
      </c>
      <c r="O49" s="93">
        <v>0</v>
      </c>
      <c r="P49" s="93">
        <v>0</v>
      </c>
      <c r="Q49" s="191">
        <v>25289.74</v>
      </c>
    </row>
    <row r="50" spans="1:17" s="2" customFormat="1" x14ac:dyDescent="0.25">
      <c r="A50" s="221"/>
      <c r="B50" s="190" t="s">
        <v>813</v>
      </c>
      <c r="C50" s="107">
        <f t="shared" si="5"/>
        <v>274146.65000000002</v>
      </c>
      <c r="D50" s="94">
        <v>99100.42</v>
      </c>
      <c r="E50" s="94">
        <v>116497.75</v>
      </c>
      <c r="F50" s="94">
        <v>99.2</v>
      </c>
      <c r="G50" s="93">
        <v>13366</v>
      </c>
      <c r="H50" s="93"/>
      <c r="I50" s="93">
        <v>63</v>
      </c>
      <c r="J50" s="93">
        <v>12155</v>
      </c>
      <c r="K50" s="93">
        <v>10745.5</v>
      </c>
      <c r="L50" s="93"/>
      <c r="M50" s="93">
        <v>8843.5</v>
      </c>
      <c r="N50" s="93">
        <v>15</v>
      </c>
      <c r="O50" s="93">
        <v>0</v>
      </c>
      <c r="P50" s="93">
        <v>0</v>
      </c>
      <c r="Q50" s="191">
        <v>13261.28</v>
      </c>
    </row>
    <row r="51" spans="1:17" s="2" customFormat="1" x14ac:dyDescent="0.25">
      <c r="A51" s="221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1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1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1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3"/>
      <c r="B55" s="200" t="s">
        <v>793</v>
      </c>
      <c r="C55" s="201">
        <f>SUM(C43:C54)</f>
        <v>1382994.23</v>
      </c>
      <c r="D55" s="202">
        <f>SUM(D43:D54)</f>
        <v>555000.09000000008</v>
      </c>
      <c r="E55" s="202">
        <f t="shared" ref="E55:Q55" si="6">SUM(E43:E54)</f>
        <v>270004.32</v>
      </c>
      <c r="F55" s="202">
        <f t="shared" si="6"/>
        <v>4749.2</v>
      </c>
      <c r="G55" s="202">
        <f t="shared" si="6"/>
        <v>51795</v>
      </c>
      <c r="H55" s="202">
        <f t="shared" si="6"/>
        <v>182361</v>
      </c>
      <c r="I55" s="202">
        <f t="shared" si="6"/>
        <v>1224</v>
      </c>
      <c r="J55" s="202">
        <f t="shared" si="6"/>
        <v>82460</v>
      </c>
      <c r="K55" s="202">
        <f t="shared" si="6"/>
        <v>55127.5</v>
      </c>
      <c r="L55" s="202">
        <f t="shared" si="6"/>
        <v>0</v>
      </c>
      <c r="M55" s="202">
        <f t="shared" si="6"/>
        <v>44170.8</v>
      </c>
      <c r="N55" s="202">
        <f t="shared" si="6"/>
        <v>67639.709999999992</v>
      </c>
      <c r="O55" s="202">
        <f t="shared" si="6"/>
        <v>224</v>
      </c>
      <c r="P55" s="202">
        <f t="shared" si="6"/>
        <v>0</v>
      </c>
      <c r="Q55" s="203">
        <f t="shared" si="6"/>
        <v>68238.61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2025-09-01T14:18:44Z</dcterms:modified>
</cp:coreProperties>
</file>