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ta.balaj\Desktop\"/>
    </mc:Choice>
  </mc:AlternateContent>
  <bookViews>
    <workbookView xWindow="-105" yWindow="-105" windowWidth="23250" windowHeight="1257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PRANIMET!$A$1:$Q$30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D9" i="6" l="1"/>
  <c r="C9" i="6" s="1"/>
  <c r="E9" i="6"/>
  <c r="K9" i="6"/>
  <c r="Q9" i="6"/>
  <c r="H20" i="12" l="1"/>
  <c r="Q20" i="12" l="1"/>
  <c r="Q21" i="12"/>
  <c r="E18" i="6"/>
  <c r="C10" i="6"/>
  <c r="C11" i="6"/>
  <c r="C12" i="6"/>
  <c r="C13" i="6"/>
  <c r="C14" i="6"/>
  <c r="C15" i="6"/>
  <c r="C16" i="6"/>
  <c r="C17" i="6"/>
  <c r="D10" i="6"/>
  <c r="D11" i="6"/>
  <c r="D12" i="6"/>
  <c r="D13" i="6"/>
  <c r="D14" i="6"/>
  <c r="D15" i="6"/>
  <c r="D16" i="6"/>
  <c r="D17" i="6"/>
  <c r="Q10" i="6"/>
  <c r="Q11" i="6"/>
  <c r="Q12" i="6"/>
  <c r="Q13" i="6"/>
  <c r="Q14" i="6"/>
  <c r="Q15" i="6"/>
  <c r="Q16" i="6"/>
  <c r="Q17" i="6"/>
  <c r="K10" i="6"/>
  <c r="K11" i="6"/>
  <c r="K12" i="6"/>
  <c r="K13" i="6"/>
  <c r="K14" i="6"/>
  <c r="K15" i="6"/>
  <c r="K16" i="6"/>
  <c r="K17" i="6"/>
  <c r="E10" i="6"/>
  <c r="E11" i="6"/>
  <c r="E12" i="6"/>
  <c r="E13" i="6"/>
  <c r="E14" i="6"/>
  <c r="E15" i="6"/>
  <c r="E16" i="6"/>
  <c r="E17" i="6"/>
  <c r="N18" i="6"/>
  <c r="M18" i="6"/>
  <c r="L18" i="6"/>
  <c r="J18" i="6"/>
  <c r="I18" i="6"/>
  <c r="H18" i="6"/>
  <c r="G18" i="6"/>
  <c r="F18" i="6"/>
  <c r="C8" i="6"/>
  <c r="Q8" i="6"/>
  <c r="K8" i="6"/>
  <c r="D7" i="6"/>
  <c r="E8" i="6"/>
  <c r="E7" i="6"/>
  <c r="C7" i="6" s="1"/>
  <c r="K7" i="6"/>
  <c r="Q7" i="6"/>
  <c r="D18" i="6" l="1"/>
  <c r="Q18" i="6"/>
  <c r="K18" i="6"/>
  <c r="D8" i="6"/>
  <c r="C18" i="6" l="1"/>
  <c r="Q19" i="12"/>
  <c r="C19" i="12" s="1"/>
  <c r="O30" i="12" l="1"/>
  <c r="K30" i="12"/>
  <c r="L30" i="12"/>
  <c r="I30" i="12"/>
  <c r="C20" i="12"/>
  <c r="C21" i="12"/>
  <c r="C22" i="12"/>
  <c r="C23" i="12"/>
  <c r="C24" i="12"/>
  <c r="C25" i="12"/>
  <c r="C26" i="12"/>
  <c r="C27" i="12"/>
  <c r="C28" i="12"/>
  <c r="C29" i="12"/>
  <c r="Q18" i="12"/>
  <c r="C18" i="12" s="1"/>
  <c r="E6" i="6" l="1"/>
  <c r="Q6" i="6"/>
  <c r="K6" i="6"/>
  <c r="C6" i="6"/>
  <c r="D6" i="6" l="1"/>
  <c r="C5" i="12"/>
  <c r="C12" i="12"/>
  <c r="C13" i="12"/>
  <c r="C14" i="12"/>
  <c r="C15" i="12"/>
  <c r="C16" i="12"/>
  <c r="P17" i="12"/>
  <c r="O17" i="12"/>
  <c r="L17" i="12"/>
  <c r="K17" i="12"/>
  <c r="I17" i="12"/>
  <c r="D30" i="12" l="1"/>
  <c r="E30" i="12"/>
  <c r="F30" i="12"/>
  <c r="G30" i="12"/>
  <c r="H30" i="12"/>
  <c r="J30" i="12"/>
  <c r="M30" i="12"/>
  <c r="N30" i="12"/>
  <c r="P30" i="12"/>
  <c r="Q30" i="12" l="1"/>
  <c r="V18" i="6" l="1"/>
  <c r="U18" i="6"/>
  <c r="T18" i="6"/>
  <c r="S18" i="6"/>
  <c r="R18" i="6"/>
  <c r="O18" i="6"/>
  <c r="P18" i="6"/>
  <c r="N17" i="12"/>
  <c r="J17" i="12"/>
  <c r="G17" i="12"/>
  <c r="E17" i="12"/>
  <c r="D17" i="12"/>
  <c r="F17" i="12"/>
  <c r="C11" i="12"/>
  <c r="C9" i="12"/>
  <c r="C8" i="12"/>
  <c r="C7" i="12"/>
  <c r="C6" i="12"/>
  <c r="M17" i="12"/>
  <c r="H17" i="12" l="1"/>
  <c r="B3" i="12" l="1"/>
  <c r="D3" i="12"/>
  <c r="A3" i="12"/>
  <c r="A1" i="12"/>
  <c r="E5" i="6"/>
  <c r="F5" i="6"/>
  <c r="G5" i="6"/>
  <c r="H5" i="6"/>
  <c r="I5" i="6"/>
  <c r="J5" i="6"/>
  <c r="D5" i="6"/>
  <c r="A1" i="6" l="1"/>
  <c r="C10" i="12" l="1"/>
  <c r="Q17" i="12" l="1"/>
  <c r="C17" i="12" s="1"/>
  <c r="C30" i="12" l="1"/>
</calcChain>
</file>

<file path=xl/comments1.xml><?xml version="1.0" encoding="utf-8"?>
<comments xmlns="http://schemas.openxmlformats.org/spreadsheetml/2006/main">
  <authors>
    <author>Hajrije Haxhijaj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KTHIM I DONACIONIT TE HELVETAS</t>
        </r>
      </text>
    </comment>
    <comment ref="P19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2021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the Children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9,525.00euro janë gjoba nga gjykata , 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17580
gjoba ne trafik 258531.5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</commentList>
</comments>
</file>

<file path=xl/sharedStrings.xml><?xml version="1.0" encoding="utf-8"?>
<sst xmlns="http://schemas.openxmlformats.org/spreadsheetml/2006/main" count="998" uniqueCount="895">
  <si>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</si>
  <si>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</si>
  <si>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</si>
  <si>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</si>
  <si>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</si>
  <si>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</si>
  <si>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</si>
  <si>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</si>
  <si>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</si>
  <si>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</si>
  <si>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</si>
  <si>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</si>
  <si>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</si>
  <si>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</si>
  <si>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</si>
  <si>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</si>
  <si>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</si>
  <si>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</si>
  <si>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</si>
  <si>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</si>
  <si>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</si>
  <si>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</si>
  <si>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</si>
  <si>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</si>
  <si>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</si>
  <si>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</si>
  <si>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</si>
  <si>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</si>
  <si>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</si>
  <si>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</si>
  <si>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</si>
  <si>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</si>
  <si>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</si>
  <si>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</si>
  <si>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</si>
  <si>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</si>
  <si>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</si>
  <si>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</si>
  <si>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</si>
  <si>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</si>
  <si>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</si>
  <si>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</si>
  <si>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</si>
  <si>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</si>
  <si>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</si>
  <si>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</si>
  <si>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</si>
  <si>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</si>
  <si>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</si>
  <si>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</si>
  <si>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</si>
  <si>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</si>
  <si>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</si>
  <si>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</si>
  <si>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</si>
  <si>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</si>
  <si>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</si>
  <si>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</si>
  <si>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</si>
  <si>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</si>
  <si>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</si>
  <si>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</si>
  <si>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</si>
  <si>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</si>
  <si>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</si>
  <si>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</si>
  <si>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</si>
  <si>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</si>
  <si>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</si>
  <si>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</si>
  <si>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</si>
  <si>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</si>
  <si>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</si>
  <si>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</si>
  <si>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</si>
  <si>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</si>
  <si>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</si>
  <si>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</si>
  <si>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</si>
  <si>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</si>
  <si>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</si>
  <si>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</si>
  <si>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</si>
  <si>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</si>
  <si>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</si>
  <si>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</si>
  <si>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</si>
  <si>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</si>
  <si>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</si>
  <si>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</si>
  <si>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</si>
  <si>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</si>
  <si>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</si>
  <si>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</si>
  <si>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</si>
  <si>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</si>
  <si>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</si>
  <si>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</si>
  <si>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</si>
  <si>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</si>
  <si>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</si>
  <si>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</si>
  <si>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</si>
  <si>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</si>
  <si>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</si>
  <si>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</si>
  <si>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</si>
  <si>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</si>
  <si>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</si>
  <si>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</si>
  <si>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</si>
  <si>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</si>
  <si>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</si>
  <si>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</si>
  <si>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</si>
  <si>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</si>
  <si>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</si>
  <si>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</si>
  <si>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</si>
  <si>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</si>
  <si>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</si>
  <si>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</si>
  <si>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</si>
  <si>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</si>
  <si>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</si>
  <si>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</si>
  <si>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</si>
  <si>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</si>
  <si>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</si>
  <si>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</si>
  <si>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</si>
  <si>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</si>
  <si>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</si>
  <si>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</si>
  <si>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</si>
  <si>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</si>
  <si>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</si>
  <si>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</si>
  <si>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</si>
  <si>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</si>
  <si>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</si>
  <si>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</si>
  <si>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</si>
  <si>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</si>
  <si>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</si>
  <si>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</si>
  <si>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</si>
  <si>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</si>
  <si>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</si>
  <si>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</si>
  <si>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</si>
  <si>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</si>
  <si>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</si>
  <si>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</si>
  <si>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</si>
  <si>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</si>
  <si>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</si>
  <si>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</si>
  <si>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</si>
  <si>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</si>
  <si>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</si>
  <si>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</si>
  <si>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</si>
  <si>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</si>
  <si>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</si>
  <si>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</si>
  <si>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</si>
  <si>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</si>
  <si>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</si>
  <si>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</si>
  <si>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</si>
  <si>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</si>
  <si>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</si>
  <si>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</si>
  <si>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</si>
  <si>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</si>
  <si>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</si>
  <si>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</si>
  <si>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</si>
  <si>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</si>
  <si>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</si>
  <si>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</si>
  <si>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</si>
  <si>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</si>
  <si>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</si>
  <si>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</si>
  <si>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</si>
  <si>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</si>
  <si>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</si>
  <si>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</si>
  <si>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</si>
  <si>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</si>
  <si>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</si>
  <si>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</si>
  <si>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</si>
  <si>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</si>
  <si>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</si>
  <si>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</si>
  <si>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</si>
  <si>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</si>
  <si>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</si>
  <si>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</si>
  <si>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</si>
  <si>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</si>
  <si>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</si>
  <si>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</si>
  <si>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</si>
  <si>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</si>
  <si>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</si>
  <si>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</si>
  <si>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</si>
  <si>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</si>
  <si>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</si>
  <si>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</si>
  <si>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</si>
  <si>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</si>
  <si>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</si>
  <si>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</si>
  <si>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</si>
  <si>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</si>
  <si>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</si>
  <si>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</si>
  <si>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</si>
  <si>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</si>
  <si>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</si>
  <si>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</si>
  <si>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</si>
  <si>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</si>
  <si>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</si>
  <si>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</si>
  <si>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</si>
  <si>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</si>
  <si>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</si>
  <si>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</si>
  <si>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</si>
  <si>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</si>
  <si>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</si>
  <si>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</si>
  <si>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</si>
  <si>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</si>
  <si>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</si>
  <si>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</si>
  <si>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</si>
  <si>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</si>
  <si>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</si>
  <si>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</si>
  <si>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</si>
  <si>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</si>
  <si>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</si>
  <si>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</si>
  <si>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</si>
  <si>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</si>
  <si>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</si>
  <si>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</si>
  <si>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</si>
  <si>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</si>
  <si>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</si>
  <si>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</si>
  <si>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</si>
  <si>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</si>
  <si>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</si>
  <si>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</si>
  <si>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</si>
  <si>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</si>
  <si>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</si>
  <si>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</si>
  <si>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</si>
  <si>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</si>
  <si>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</si>
  <si>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</si>
  <si>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</si>
  <si>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</si>
  <si>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</si>
  <si>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</si>
  <si>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</si>
  <si>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</si>
  <si>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</si>
  <si>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</si>
  <si>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</si>
  <si>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</si>
  <si>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</si>
  <si>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</si>
  <si>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</si>
  <si>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</si>
  <si>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</si>
  <si>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</si>
  <si>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</si>
  <si>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</si>
  <si>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</si>
  <si>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</si>
  <si>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</si>
  <si>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</si>
  <si>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</si>
  <si>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</si>
  <si>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</si>
  <si>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</si>
  <si>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</si>
  <si>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</si>
  <si>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</si>
  <si>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</si>
  <si>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</si>
  <si>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</si>
  <si>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</si>
  <si>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</si>
  <si>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</si>
  <si>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</si>
  <si>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</si>
  <si>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</si>
  <si>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</si>
  <si>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</si>
  <si>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</si>
  <si>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</si>
  <si>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</si>
  <si>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</si>
  <si>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</si>
  <si>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</si>
  <si>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</si>
  <si>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</si>
  <si>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</si>
  <si>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</si>
  <si>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</si>
  <si>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</si>
  <si>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</si>
  <si>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</si>
  <si>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</si>
  <si>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</si>
  <si>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</si>
  <si>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</si>
  <si>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</si>
  <si>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</si>
  <si>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</si>
  <si>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</si>
  <si>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</si>
  <si>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</si>
  <si>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</si>
  <si>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</si>
  <si>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</si>
  <si>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</si>
  <si>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</si>
  <si>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</si>
  <si>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</si>
  <si>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</si>
  <si>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</si>
  <si>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</si>
  <si>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</si>
  <si>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</si>
  <si>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</si>
  <si>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</si>
  <si>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</si>
  <si>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</si>
  <si>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</si>
  <si>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</si>
  <si>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</si>
  <si>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</si>
  <si>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</si>
  <si>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</si>
  <si>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</si>
  <si>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</si>
  <si>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</si>
  <si>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</si>
  <si>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</si>
  <si>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</si>
  <si>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</si>
  <si>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</si>
  <si>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</si>
  <si>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</si>
  <si>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</si>
  <si>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</si>
  <si>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</si>
  <si>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</si>
  <si>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</si>
  <si>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</si>
  <si>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</si>
  <si>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</si>
  <si>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</si>
  <si>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</si>
  <si>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</si>
  <si>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</si>
  <si>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</si>
  <si>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</si>
  <si>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</si>
  <si>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</si>
  <si>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</si>
  <si>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</si>
  <si>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</si>
  <si>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</si>
  <si>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</si>
  <si>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</si>
  <si>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</si>
  <si>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</si>
  <si>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</si>
  <si>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</si>
  <si>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</si>
  <si>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</si>
  <si>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</si>
  <si>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</si>
  <si>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</si>
  <si>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</si>
  <si>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</si>
  <si>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</si>
  <si>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</si>
  <si>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</si>
  <si>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</si>
  <si>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</si>
  <si>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</si>
  <si>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</si>
  <si>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</si>
  <si>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</si>
  <si>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</si>
  <si>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</si>
  <si>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</si>
  <si>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</si>
  <si>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</si>
  <si>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</si>
  <si>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</si>
  <si>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</si>
  <si>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</si>
  <si>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</si>
  <si>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</si>
  <si>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</si>
  <si>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</si>
  <si>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</si>
  <si>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</si>
  <si>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</si>
  <si>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</si>
  <si>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</si>
  <si>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</si>
  <si>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</si>
  <si>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</si>
  <si>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</si>
  <si>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</si>
  <si>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</si>
  <si>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</si>
  <si>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</si>
  <si>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</si>
  <si>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</si>
  <si>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</si>
  <si>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</si>
  <si>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</si>
  <si>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</si>
  <si>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</si>
  <si>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</si>
  <si>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</si>
  <si>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</si>
  <si>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</si>
  <si>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</si>
  <si>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</si>
  <si>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</si>
  <si>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</si>
  <si>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</si>
  <si>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</si>
  <si>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</si>
  <si>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</si>
  <si>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</si>
  <si>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</si>
  <si>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</si>
  <si>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</si>
  <si>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</si>
  <si>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</si>
  <si>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</si>
  <si>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</si>
  <si>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</si>
  <si>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</si>
  <si>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</si>
  <si>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</si>
  <si>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</si>
  <si>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</si>
  <si>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</si>
  <si>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</si>
  <si>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</si>
  <si>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</si>
  <si>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</si>
  <si>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</si>
  <si>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</si>
  <si>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</si>
  <si>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</si>
  <si>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</si>
  <si>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</si>
  <si>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</si>
  <si>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</si>
  <si>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</si>
  <si>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</si>
  <si>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</si>
  <si>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</si>
  <si>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</si>
  <si>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</si>
  <si>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</si>
  <si>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</si>
  <si>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</si>
  <si>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</si>
  <si>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</si>
  <si>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</si>
  <si>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</si>
  <si>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</si>
  <si>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</si>
  <si>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</si>
  <si>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</si>
  <si>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</si>
  <si>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</si>
  <si>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</si>
  <si>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</si>
  <si>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</si>
  <si>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</si>
  <si>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</si>
  <si>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</si>
  <si>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</si>
  <si>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</si>
  <si>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</si>
  <si>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</si>
  <si>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</si>
  <si>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</si>
  <si>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</si>
  <si>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</si>
  <si>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</si>
  <si>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</si>
  <si>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</si>
  <si>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</si>
  <si>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</si>
  <si>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</si>
  <si>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</si>
  <si>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</si>
  <si>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</si>
  <si>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</si>
  <si>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</si>
  <si>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</si>
  <si>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</si>
  <si>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</si>
  <si>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</si>
  <si>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</si>
  <si>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</si>
  <si>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</si>
  <si>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</si>
  <si>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</si>
  <si>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</si>
  <si>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</si>
  <si>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</si>
  <si>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</si>
  <si>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</si>
  <si>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</si>
  <si>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</si>
  <si>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</si>
  <si>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</si>
  <si>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</si>
  <si>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</si>
  <si>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</si>
  <si>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</si>
  <si>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</si>
  <si>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</si>
  <si>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</si>
  <si>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</si>
  <si>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</si>
  <si>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</si>
  <si>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</si>
  <si>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</si>
  <si>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</si>
  <si>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</si>
  <si>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</si>
  <si>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</si>
  <si>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</si>
  <si>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</si>
  <si>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</si>
  <si>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</si>
  <si>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</si>
  <si>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</si>
  <si>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</si>
  <si>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</si>
  <si>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</si>
  <si>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</si>
  <si>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</si>
  <si>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</si>
  <si>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</si>
  <si>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</si>
  <si>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</si>
  <si>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</si>
  <si>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</si>
  <si>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</si>
  <si>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</si>
  <si>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</si>
  <si>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</si>
  <si>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</si>
  <si>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</si>
  <si>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</si>
  <si>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</si>
  <si>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</si>
  <si>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</si>
  <si>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</si>
  <si>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</si>
  <si>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</si>
  <si>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</si>
  <si>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</si>
  <si>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</si>
  <si>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</si>
  <si>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</si>
  <si>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</si>
  <si>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</si>
  <si>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</si>
  <si>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</si>
  <si>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</si>
  <si>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</si>
  <si>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</si>
  <si>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</si>
  <si>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</si>
  <si>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</si>
  <si>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</si>
  <si>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</si>
  <si>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</si>
  <si>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</si>
  <si>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</si>
  <si>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</si>
  <si>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</si>
  <si>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</si>
  <si>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</si>
  <si>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</si>
  <si>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</si>
  <si>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</si>
  <si>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</si>
  <si>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</si>
  <si>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</si>
  <si>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</si>
  <si>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</si>
  <si>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</si>
  <si>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</si>
  <si>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</si>
  <si>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</si>
  <si>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</si>
  <si>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</si>
  <si>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</si>
  <si>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</si>
  <si>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</si>
  <si>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</si>
  <si>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</si>
  <si>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</si>
  <si>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</si>
  <si>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</si>
  <si>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</si>
  <si>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</si>
  <si>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</si>
  <si>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</si>
  <si>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</si>
  <si>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</si>
  <si>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</si>
  <si>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</si>
  <si>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</si>
  <si>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</si>
  <si>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</si>
  <si>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</si>
  <si>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</si>
  <si>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</si>
  <si>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</si>
  <si>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</si>
  <si>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</si>
  <si>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</si>
  <si>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</si>
  <si>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</si>
  <si>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</si>
  <si>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</si>
  <si>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</si>
  <si>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</si>
  <si>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</si>
  <si>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</si>
  <si>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</si>
  <si>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</si>
  <si>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</si>
  <si>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</si>
  <si>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</si>
  <si>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</si>
  <si>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</si>
  <si>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</si>
  <si>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</si>
  <si>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</si>
  <si>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</si>
  <si>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</si>
  <si>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</si>
  <si>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</si>
  <si>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</si>
  <si>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</si>
  <si>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</si>
  <si>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</si>
  <si>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</si>
  <si>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</si>
  <si>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</si>
  <si>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</si>
  <si>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</si>
  <si>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</si>
  <si>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</si>
  <si>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</si>
  <si>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</si>
  <si>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</si>
  <si>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</si>
  <si>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</si>
  <si>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</si>
  <si>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</si>
  <si>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</si>
  <si>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</si>
  <si>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</si>
  <si>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</si>
  <si>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</si>
  <si>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</si>
  <si>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</si>
  <si>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</si>
  <si>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</si>
  <si>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</si>
  <si>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</si>
  <si>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</si>
  <si>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</si>
  <si>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</si>
  <si>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</si>
  <si>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</si>
  <si>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</si>
  <si>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</si>
  <si>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</si>
  <si>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</si>
  <si>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</si>
  <si>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</si>
  <si>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</si>
  <si>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</si>
  <si>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</si>
  <si>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</si>
  <si>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</si>
  <si>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</si>
  <si>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</si>
  <si>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</si>
  <si>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</si>
  <si>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</si>
  <si>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</si>
  <si>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</si>
  <si>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</si>
  <si>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</si>
  <si>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</si>
  <si>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</si>
  <si>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</si>
  <si>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</si>
  <si>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</si>
  <si>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</si>
  <si>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</si>
  <si>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</si>
  <si>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</si>
  <si>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</si>
  <si>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</si>
  <si>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</si>
  <si>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</si>
  <si>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</si>
  <si>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</si>
  <si>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</si>
  <si>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</si>
  <si>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</si>
  <si>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</si>
  <si>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</si>
  <si>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</si>
  <si>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</si>
  <si>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</si>
  <si>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</si>
  <si>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</si>
  <si>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</si>
  <si>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</si>
  <si>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</si>
  <si>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</si>
  <si>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</si>
  <si>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</si>
  <si>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</si>
  <si>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</si>
  <si>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</si>
  <si>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</si>
  <si>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</si>
  <si>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</si>
  <si>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</si>
  <si>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</si>
  <si>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</si>
  <si>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</si>
  <si>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</si>
  <si>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</si>
  <si>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</si>
  <si>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</si>
  <si>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</si>
  <si>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</si>
  <si>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</si>
  <si>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</si>
  <si>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</si>
  <si>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</si>
  <si>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</si>
  <si>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</si>
  <si>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</si>
  <si>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</si>
  <si>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</si>
  <si>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</si>
  <si>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</si>
  <si>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</si>
  <si>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</si>
  <si>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</si>
  <si>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</si>
  <si>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</si>
  <si>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</si>
  <si>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</si>
  <si>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</si>
  <si>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</si>
  <si>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</si>
  <si>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</si>
  <si>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</si>
  <si>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</si>
  <si>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</si>
  <si>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</si>
  <si>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</si>
  <si>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</si>
  <si>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</si>
  <si>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</si>
  <si>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</si>
  <si>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</si>
  <si>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</si>
  <si>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</si>
  <si>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</si>
  <si>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</si>
  <si>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</si>
  <si>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</si>
  <si>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</si>
  <si>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</si>
  <si>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</si>
  <si>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</si>
  <si>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</si>
  <si>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</si>
  <si>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</si>
  <si>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</si>
  <si>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</si>
  <si>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</si>
  <si>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</si>
  <si>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</si>
  <si>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</si>
  <si>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</si>
  <si>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</si>
  <si>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</si>
  <si>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</si>
  <si>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</si>
  <si>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</si>
  <si>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</si>
  <si>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</si>
  <si>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</si>
  <si>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</si>
  <si>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</si>
  <si>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</si>
  <si>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</si>
  <si>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</si>
  <si>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</si>
  <si>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</si>
  <si>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</si>
  <si>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</si>
  <si>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</si>
  <si>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</si>
  <si>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</si>
  <si>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</si>
  <si>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</si>
  <si>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</si>
  <si>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</si>
  <si>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</si>
  <si>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</si>
  <si>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</si>
  <si>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</si>
  <si>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</si>
  <si>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</si>
  <si>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</si>
  <si>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</si>
  <si>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</si>
  <si>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</si>
  <si>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</si>
  <si>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</si>
  <si>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</si>
  <si>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</si>
  <si>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</si>
  <si>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</si>
  <si>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</si>
  <si>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</si>
  <si>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</si>
  <si>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</si>
  <si>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</si>
  <si>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</si>
  <si>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</si>
  <si>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</si>
  <si>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</si>
  <si>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</si>
  <si>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</si>
  <si>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</si>
  <si>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</si>
  <si>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</si>
  <si>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</si>
  <si>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</si>
  <si>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</si>
  <si>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</si>
  <si>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</si>
  <si>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</si>
  <si>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>Gjithësej 2023</t>
  </si>
  <si>
    <t>Gjithesej 2022</t>
  </si>
  <si>
    <t xml:space="preserve">Gjoba në trafik dhe nga Gjykata </t>
  </si>
  <si>
    <t xml:space="preserve">Licenca për afarizem </t>
  </si>
  <si>
    <t>Participim në Kulturë</t>
  </si>
  <si>
    <t>Participim nga donatoret  e jashtem</t>
  </si>
  <si>
    <t>Gjithësej Pranimet</t>
  </si>
  <si>
    <t xml:space="preserve">Gjithësej Pagesat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</si>
</sst>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  <numFmt numFmtId="167" formatCode="#,##0.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31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32" fillId="0" borderId="10" xfId="1" applyNumberFormat="1" applyFont="1" applyBorder="1" applyAlignment="1">
      <alignment horizontal="right"/>
    </xf>
    <xf numFmtId="3" fontId="31" fillId="0" borderId="10" xfId="1" applyNumberFormat="1" applyFont="1" applyBorder="1" applyAlignment="1">
      <alignment horizontal="right"/>
    </xf>
    <xf numFmtId="3" fontId="32" fillId="0" borderId="11" xfId="1" applyNumberFormat="1" applyFont="1" applyBorder="1" applyAlignment="1">
      <alignment horizontal="right"/>
    </xf>
    <xf numFmtId="3" fontId="32" fillId="0" borderId="10" xfId="1" applyNumberFormat="1" applyFont="1" applyFill="1" applyBorder="1" applyAlignment="1">
      <alignment horizontal="right"/>
    </xf>
    <xf numFmtId="4" fontId="32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32" fillId="0" borderId="0" xfId="0" applyNumberFormat="1" applyFont="1"/>
    <xf numFmtId="166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2" fillId="0" borderId="10" xfId="119" applyFont="1" applyBorder="1" applyAlignment="1">
      <alignment horizontal="right"/>
    </xf>
    <xf numFmtId="43" fontId="0" fillId="0" borderId="10" xfId="1" applyFont="1" applyBorder="1"/>
    <xf numFmtId="43" fontId="32" fillId="0" borderId="10" xfId="1" applyFont="1" applyBorder="1" applyAlignment="1">
      <alignment horizontal="right"/>
    </xf>
    <xf numFmtId="43" fontId="0" fillId="2" borderId="0" xfId="1" applyFont="1" applyFill="1"/>
    <xf numFmtId="43" fontId="1" fillId="34" borderId="10" xfId="1" applyFont="1" applyFill="1" applyBorder="1"/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57150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tabSelected="1" zoomScaleNormal="100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9" sqref="C9:V9"/>
    </sheetView>
  </sheetViews>
  <sheetFormatPr defaultColWidth="9.140625" defaultRowHeight="15" x14ac:dyDescent="0.25"/>
  <cols>
    <col min="1" max="1" width="5.42578125" style="58" customWidth="1"/>
    <col min="2" max="3" width="13.85546875" style="58" customWidth="1"/>
    <col min="4" max="4" width="14" style="58" customWidth="1"/>
    <col min="5" max="5" width="15.28515625" style="74" customWidth="1"/>
    <col min="6" max="6" width="11.42578125" style="58" customWidth="1"/>
    <col min="7" max="7" width="11.28515625" style="58" customWidth="1"/>
    <col min="8" max="8" width="12.28515625" style="58" customWidth="1"/>
    <col min="9" max="9" width="10.5703125" style="58" customWidth="1"/>
    <col min="10" max="10" width="12.7109375" style="58" customWidth="1"/>
    <col min="11" max="11" width="20" style="58" customWidth="1"/>
    <col min="12" max="12" width="13.42578125" style="58" customWidth="1"/>
    <col min="13" max="14" width="11.28515625" style="58" customWidth="1"/>
    <col min="15" max="15" width="8.28515625" style="58" customWidth="1"/>
    <col min="16" max="16" width="11.28515625" style="58" customWidth="1"/>
    <col min="17" max="17" width="12.28515625" style="58" customWidth="1"/>
    <col min="18" max="18" width="12" style="58" customWidth="1"/>
    <col min="19" max="19" width="12.85546875" style="58" customWidth="1"/>
    <col min="20" max="20" width="10.7109375" style="58" customWidth="1"/>
    <col min="21" max="21" width="10.42578125" style="58" customWidth="1"/>
    <col min="22" max="22" width="9.855468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129" t="s">
        <v>609</v>
      </c>
      <c r="E1" s="59"/>
      <c r="F1" s="57"/>
      <c r="G1" s="57"/>
      <c r="H1" s="57"/>
      <c r="I1" s="57"/>
      <c r="J1" s="57"/>
      <c r="M1" s="75"/>
      <c r="N1"/>
      <c r="O1" s="75"/>
      <c r="P1" s="75"/>
      <c r="R1" s="75"/>
    </row>
    <row r="2" spans="1:22" ht="18.75" customHeight="1" x14ac:dyDescent="0.25">
      <c r="A2" s="81" t="s">
        <v>875</v>
      </c>
      <c r="B2" s="60"/>
      <c r="C2" s="60"/>
      <c r="D2" s="130"/>
      <c r="E2" s="61"/>
      <c r="F2" s="61"/>
      <c r="G2" s="61"/>
      <c r="H2" s="61"/>
      <c r="I2" s="61"/>
      <c r="J2" s="61"/>
      <c r="O2" s="75"/>
    </row>
    <row r="3" spans="1:22" ht="12.75" customHeight="1" x14ac:dyDescent="0.25">
      <c r="A3" s="131"/>
      <c r="B3" s="131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131"/>
      <c r="B4" s="131"/>
      <c r="C4" s="62"/>
      <c r="D4" s="64"/>
      <c r="E4" s="67"/>
      <c r="F4" s="69"/>
      <c r="G4" s="68"/>
      <c r="H4" s="68"/>
      <c r="I4" s="68"/>
      <c r="J4" s="68"/>
      <c r="K4" s="124" t="s">
        <v>868</v>
      </c>
      <c r="L4" s="69"/>
      <c r="M4" s="68"/>
      <c r="N4" s="68"/>
      <c r="O4" s="68"/>
      <c r="P4" s="68"/>
      <c r="Q4" s="122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132"/>
      <c r="B5" s="132"/>
      <c r="C5" s="70" t="s">
        <v>894</v>
      </c>
      <c r="D5" s="84" t="str">
        <f>IF(L!$A$1=1,L!J4,IF(L!$A$1=2,L!J13,L!J23))</f>
        <v>Shpenzimet</v>
      </c>
      <c r="E5" s="84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125"/>
      <c r="L5" s="70" t="s">
        <v>0</v>
      </c>
      <c r="M5" s="70" t="s">
        <v>32</v>
      </c>
      <c r="N5" s="70" t="s">
        <v>33</v>
      </c>
      <c r="O5" s="85" t="s">
        <v>21</v>
      </c>
      <c r="P5" s="70" t="s">
        <v>35</v>
      </c>
      <c r="Q5" s="123"/>
      <c r="R5" s="70" t="s">
        <v>0</v>
      </c>
      <c r="S5" s="70" t="s">
        <v>32</v>
      </c>
      <c r="T5" s="70" t="s">
        <v>33</v>
      </c>
      <c r="U5" s="85" t="s">
        <v>21</v>
      </c>
      <c r="V5" s="70" t="s">
        <v>35</v>
      </c>
    </row>
    <row r="6" spans="1:22" x14ac:dyDescent="0.25">
      <c r="A6" s="126">
        <v>2023</v>
      </c>
      <c r="B6" s="72" t="s">
        <v>880</v>
      </c>
      <c r="C6" s="112">
        <f>F6+L6+R6</f>
        <v>504002.77</v>
      </c>
      <c r="D6" s="112">
        <f>E6+K6+Q6</f>
        <v>504002.77</v>
      </c>
      <c r="E6" s="112">
        <f>SUM(F6:J6)</f>
        <v>106216.2</v>
      </c>
      <c r="F6" s="112">
        <v>106216.2</v>
      </c>
      <c r="G6" s="112">
        <v>0</v>
      </c>
      <c r="H6" s="112">
        <v>0</v>
      </c>
      <c r="I6" s="112">
        <v>0</v>
      </c>
      <c r="J6" s="112">
        <v>0</v>
      </c>
      <c r="K6" s="112">
        <f>SUM(L6:P6)</f>
        <v>315493.84000000003</v>
      </c>
      <c r="L6" s="112">
        <v>315493.84000000003</v>
      </c>
      <c r="M6" s="112">
        <v>0</v>
      </c>
      <c r="N6" s="112">
        <v>0</v>
      </c>
      <c r="O6" s="112">
        <v>0</v>
      </c>
      <c r="P6" s="112">
        <v>0</v>
      </c>
      <c r="Q6" s="112">
        <f>SUM(R6:V6)</f>
        <v>82292.73</v>
      </c>
      <c r="R6" s="112">
        <v>82292.73</v>
      </c>
      <c r="S6" s="112">
        <v>0</v>
      </c>
      <c r="T6" s="112">
        <v>0</v>
      </c>
      <c r="U6" s="112">
        <v>0</v>
      </c>
      <c r="V6" s="112">
        <v>0</v>
      </c>
    </row>
    <row r="7" spans="1:22" x14ac:dyDescent="0.25">
      <c r="A7" s="126"/>
      <c r="B7" s="72" t="s">
        <v>881</v>
      </c>
      <c r="C7" s="112">
        <f>D7</f>
        <v>840523.08999999985</v>
      </c>
      <c r="D7" s="112">
        <f>E7+K7+Q7</f>
        <v>840523.08999999985</v>
      </c>
      <c r="E7" s="112">
        <f>SUM(F7:J7)</f>
        <v>226248.52999999997</v>
      </c>
      <c r="F7" s="112">
        <v>129777.59</v>
      </c>
      <c r="G7" s="112">
        <v>76536.08</v>
      </c>
      <c r="H7" s="112">
        <v>19634.86</v>
      </c>
      <c r="I7" s="112">
        <v>300</v>
      </c>
      <c r="J7" s="112">
        <v>0</v>
      </c>
      <c r="K7" s="112">
        <f>SUM(L7:P7)</f>
        <v>454169.61</v>
      </c>
      <c r="L7" s="112">
        <v>454169.61</v>
      </c>
      <c r="M7" s="112">
        <v>0</v>
      </c>
      <c r="N7" s="112">
        <v>0</v>
      </c>
      <c r="O7" s="112">
        <v>0</v>
      </c>
      <c r="P7" s="112">
        <v>0</v>
      </c>
      <c r="Q7" s="112">
        <f>SUM(R7:V7)</f>
        <v>160104.94999999998</v>
      </c>
      <c r="R7" s="112">
        <v>118080.92</v>
      </c>
      <c r="S7" s="112">
        <v>31448.32</v>
      </c>
      <c r="T7" s="112">
        <v>5575.71</v>
      </c>
      <c r="U7" s="112">
        <v>5000</v>
      </c>
      <c r="V7" s="112">
        <v>0</v>
      </c>
    </row>
    <row r="8" spans="1:22" x14ac:dyDescent="0.25">
      <c r="A8" s="126"/>
      <c r="B8" s="111" t="s">
        <v>764</v>
      </c>
      <c r="C8" s="112">
        <f>D8</f>
        <v>1269399.18</v>
      </c>
      <c r="D8" s="112">
        <f>E8+K8+Q8</f>
        <v>1269399.18</v>
      </c>
      <c r="E8" s="112">
        <f>SUM(F8:J8)</f>
        <v>341693.11000000004</v>
      </c>
      <c r="F8" s="112">
        <v>135001.07</v>
      </c>
      <c r="G8" s="112">
        <v>146674.09</v>
      </c>
      <c r="H8" s="112">
        <v>11037.31</v>
      </c>
      <c r="I8" s="112">
        <v>14000</v>
      </c>
      <c r="J8" s="112">
        <v>34980.639999999999</v>
      </c>
      <c r="K8" s="112">
        <f>SUM(L8:P8)</f>
        <v>764137.63</v>
      </c>
      <c r="L8" s="112">
        <v>727171.97</v>
      </c>
      <c r="M8" s="112">
        <v>28305.66</v>
      </c>
      <c r="N8" s="112">
        <v>8660</v>
      </c>
      <c r="O8" s="112">
        <v>0</v>
      </c>
      <c r="P8" s="112">
        <v>0</v>
      </c>
      <c r="Q8" s="112">
        <f>SUM(R8:V8)</f>
        <v>163568.44</v>
      </c>
      <c r="R8" s="112">
        <v>95854.39</v>
      </c>
      <c r="S8" s="112">
        <v>32325.09</v>
      </c>
      <c r="T8" s="112">
        <v>4538.96</v>
      </c>
      <c r="U8" s="112">
        <v>30850</v>
      </c>
      <c r="V8" s="112">
        <v>0</v>
      </c>
    </row>
    <row r="9" spans="1:22" x14ac:dyDescent="0.25">
      <c r="A9" s="126"/>
      <c r="B9" s="111" t="s">
        <v>767</v>
      </c>
      <c r="C9" s="112">
        <f t="shared" ref="C9:C17" si="0">D9</f>
        <v>1123696.8399999999</v>
      </c>
      <c r="D9" s="112">
        <f>E9+K9+Q9</f>
        <v>1123696.8399999999</v>
      </c>
      <c r="E9" s="112">
        <f>SUM(F9:J9)</f>
        <v>489306.65</v>
      </c>
      <c r="F9" s="112">
        <v>137308.48000000001</v>
      </c>
      <c r="G9" s="112">
        <v>132187.82999999999</v>
      </c>
      <c r="H9" s="112">
        <v>11109.93</v>
      </c>
      <c r="I9" s="112">
        <v>3400</v>
      </c>
      <c r="J9" s="112">
        <v>205300.41</v>
      </c>
      <c r="K9" s="112">
        <f>SUM(L9:P9)</f>
        <v>520516.77999999997</v>
      </c>
      <c r="L9" s="112">
        <v>474723.6</v>
      </c>
      <c r="M9" s="112">
        <v>41093.699999999997</v>
      </c>
      <c r="N9" s="112">
        <v>4699.4799999999996</v>
      </c>
      <c r="O9" s="112">
        <v>0</v>
      </c>
      <c r="P9" s="112">
        <v>0</v>
      </c>
      <c r="Q9" s="112">
        <f>SUM(R9:V9)</f>
        <v>113873.41</v>
      </c>
      <c r="R9" s="112">
        <v>95346.49</v>
      </c>
      <c r="S9" s="112">
        <v>14923.67</v>
      </c>
      <c r="T9" s="112">
        <v>2243.25</v>
      </c>
      <c r="U9" s="112">
        <v>1360</v>
      </c>
      <c r="V9" s="112">
        <v>0</v>
      </c>
    </row>
    <row r="10" spans="1:22" x14ac:dyDescent="0.25">
      <c r="A10" s="126"/>
      <c r="B10" s="111" t="s">
        <v>769</v>
      </c>
      <c r="C10" s="112">
        <f t="shared" si="0"/>
        <v>0</v>
      </c>
      <c r="D10" s="112">
        <f t="shared" ref="D10:D17" si="1">E10+K10+Q10</f>
        <v>0</v>
      </c>
      <c r="E10" s="112">
        <f t="shared" ref="E10:E17" si="2">SUM(F10:J10)</f>
        <v>0</v>
      </c>
      <c r="F10" s="112"/>
      <c r="G10" s="112"/>
      <c r="H10" s="112"/>
      <c r="I10" s="112"/>
      <c r="J10" s="112"/>
      <c r="K10" s="112">
        <f t="shared" ref="K10:K17" si="3">SUM(L10:P10)</f>
        <v>0</v>
      </c>
      <c r="L10" s="112"/>
      <c r="M10" s="112"/>
      <c r="N10" s="112"/>
      <c r="O10" s="112"/>
      <c r="P10" s="112"/>
      <c r="Q10" s="112">
        <f t="shared" ref="Q10:Q17" si="4">SUM(R10:V10)</f>
        <v>0</v>
      </c>
      <c r="R10" s="112"/>
      <c r="S10" s="112"/>
      <c r="T10" s="112"/>
      <c r="U10" s="112"/>
      <c r="V10" s="112"/>
    </row>
    <row r="11" spans="1:22" x14ac:dyDescent="0.25">
      <c r="A11" s="126"/>
      <c r="B11" s="111" t="s">
        <v>882</v>
      </c>
      <c r="C11" s="112">
        <f t="shared" si="0"/>
        <v>0</v>
      </c>
      <c r="D11" s="112">
        <f t="shared" si="1"/>
        <v>0</v>
      </c>
      <c r="E11" s="112">
        <f t="shared" si="2"/>
        <v>0</v>
      </c>
      <c r="F11" s="112"/>
      <c r="G11" s="112"/>
      <c r="H11" s="112"/>
      <c r="I11" s="112"/>
      <c r="J11" s="112"/>
      <c r="K11" s="112">
        <f t="shared" si="3"/>
        <v>0</v>
      </c>
      <c r="L11" s="112"/>
      <c r="M11" s="112"/>
      <c r="N11" s="112"/>
      <c r="O11" s="112"/>
      <c r="P11" s="112"/>
      <c r="Q11" s="112">
        <f t="shared" si="4"/>
        <v>0</v>
      </c>
      <c r="R11" s="112"/>
      <c r="S11" s="112"/>
      <c r="T11" s="112"/>
      <c r="U11" s="112"/>
      <c r="V11" s="112"/>
    </row>
    <row r="12" spans="1:22" x14ac:dyDescent="0.25">
      <c r="A12" s="126"/>
      <c r="B12" s="111" t="s">
        <v>883</v>
      </c>
      <c r="C12" s="112">
        <f t="shared" si="0"/>
        <v>0</v>
      </c>
      <c r="D12" s="112">
        <f t="shared" si="1"/>
        <v>0</v>
      </c>
      <c r="E12" s="112">
        <f t="shared" si="2"/>
        <v>0</v>
      </c>
      <c r="F12" s="112"/>
      <c r="G12" s="112"/>
      <c r="H12" s="112"/>
      <c r="I12" s="112"/>
      <c r="J12" s="112"/>
      <c r="K12" s="112">
        <f t="shared" si="3"/>
        <v>0</v>
      </c>
      <c r="L12" s="112"/>
      <c r="M12" s="112"/>
      <c r="N12" s="112"/>
      <c r="O12" s="112"/>
      <c r="P12" s="112"/>
      <c r="Q12" s="112">
        <f t="shared" si="4"/>
        <v>0</v>
      </c>
      <c r="R12" s="112"/>
      <c r="S12" s="112"/>
      <c r="T12" s="112"/>
      <c r="U12" s="112"/>
      <c r="V12" s="112"/>
    </row>
    <row r="13" spans="1:22" x14ac:dyDescent="0.25">
      <c r="A13" s="126"/>
      <c r="B13" s="111" t="s">
        <v>884</v>
      </c>
      <c r="C13" s="112">
        <f t="shared" si="0"/>
        <v>0</v>
      </c>
      <c r="D13" s="112">
        <f t="shared" si="1"/>
        <v>0</v>
      </c>
      <c r="E13" s="112">
        <f t="shared" si="2"/>
        <v>0</v>
      </c>
      <c r="F13" s="112"/>
      <c r="G13" s="112"/>
      <c r="H13" s="112"/>
      <c r="I13" s="112"/>
      <c r="J13" s="112"/>
      <c r="K13" s="112">
        <f t="shared" si="3"/>
        <v>0</v>
      </c>
      <c r="L13" s="112"/>
      <c r="M13" s="112"/>
      <c r="N13" s="112"/>
      <c r="O13" s="112"/>
      <c r="P13" s="112"/>
      <c r="Q13" s="112">
        <f t="shared" si="4"/>
        <v>0</v>
      </c>
      <c r="R13" s="112"/>
      <c r="S13" s="112"/>
      <c r="T13" s="112"/>
      <c r="U13" s="112"/>
      <c r="V13" s="112"/>
    </row>
    <row r="14" spans="1:22" x14ac:dyDescent="0.25">
      <c r="A14" s="126"/>
      <c r="B14" s="111" t="s">
        <v>885</v>
      </c>
      <c r="C14" s="112">
        <f t="shared" si="0"/>
        <v>0</v>
      </c>
      <c r="D14" s="112">
        <f t="shared" si="1"/>
        <v>0</v>
      </c>
      <c r="E14" s="112">
        <f t="shared" si="2"/>
        <v>0</v>
      </c>
      <c r="F14" s="112"/>
      <c r="G14" s="112"/>
      <c r="H14" s="112"/>
      <c r="I14" s="112"/>
      <c r="J14" s="112"/>
      <c r="K14" s="112">
        <f t="shared" si="3"/>
        <v>0</v>
      </c>
      <c r="L14" s="112"/>
      <c r="M14" s="112"/>
      <c r="N14" s="112"/>
      <c r="O14" s="112"/>
      <c r="P14" s="112"/>
      <c r="Q14" s="112">
        <f t="shared" si="4"/>
        <v>0</v>
      </c>
      <c r="R14" s="112"/>
      <c r="S14" s="112"/>
      <c r="T14" s="112"/>
      <c r="U14" s="112"/>
      <c r="V14" s="112"/>
    </row>
    <row r="15" spans="1:22" x14ac:dyDescent="0.25">
      <c r="A15" s="127"/>
      <c r="B15" s="111" t="s">
        <v>783</v>
      </c>
      <c r="C15" s="112">
        <f t="shared" si="0"/>
        <v>0</v>
      </c>
      <c r="D15" s="112">
        <f t="shared" si="1"/>
        <v>0</v>
      </c>
      <c r="E15" s="112">
        <f t="shared" si="2"/>
        <v>0</v>
      </c>
      <c r="F15" s="112"/>
      <c r="G15" s="112"/>
      <c r="H15" s="112"/>
      <c r="I15" s="112"/>
      <c r="J15" s="112"/>
      <c r="K15" s="112">
        <f t="shared" si="3"/>
        <v>0</v>
      </c>
      <c r="L15" s="112"/>
      <c r="M15" s="112"/>
      <c r="N15" s="112"/>
      <c r="O15" s="112"/>
      <c r="P15" s="112"/>
      <c r="Q15" s="112">
        <f t="shared" si="4"/>
        <v>0</v>
      </c>
      <c r="R15" s="112"/>
      <c r="S15" s="112"/>
      <c r="T15" s="112"/>
      <c r="U15" s="112"/>
      <c r="V15" s="112"/>
    </row>
    <row r="16" spans="1:22" x14ac:dyDescent="0.25">
      <c r="A16" s="127"/>
      <c r="B16" s="111" t="s">
        <v>786</v>
      </c>
      <c r="C16" s="112">
        <f t="shared" si="0"/>
        <v>0</v>
      </c>
      <c r="D16" s="112">
        <f t="shared" si="1"/>
        <v>0</v>
      </c>
      <c r="E16" s="112">
        <f t="shared" si="2"/>
        <v>0</v>
      </c>
      <c r="F16" s="112"/>
      <c r="G16" s="112"/>
      <c r="H16" s="112"/>
      <c r="I16" s="112"/>
      <c r="J16" s="112"/>
      <c r="K16" s="112">
        <f t="shared" si="3"/>
        <v>0</v>
      </c>
      <c r="L16" s="112"/>
      <c r="M16" s="112"/>
      <c r="N16" s="112"/>
      <c r="O16" s="112"/>
      <c r="P16" s="112"/>
      <c r="Q16" s="112">
        <f t="shared" si="4"/>
        <v>0</v>
      </c>
      <c r="R16" s="112"/>
      <c r="S16" s="112"/>
      <c r="T16" s="112"/>
      <c r="U16" s="112"/>
      <c r="V16" s="112"/>
    </row>
    <row r="17" spans="1:22" x14ac:dyDescent="0.25">
      <c r="A17" s="127"/>
      <c r="B17" s="111" t="s">
        <v>886</v>
      </c>
      <c r="C17" s="112">
        <f t="shared" si="0"/>
        <v>0</v>
      </c>
      <c r="D17" s="112">
        <f t="shared" si="1"/>
        <v>0</v>
      </c>
      <c r="E17" s="112">
        <f t="shared" si="2"/>
        <v>0</v>
      </c>
      <c r="F17" s="112"/>
      <c r="G17" s="112"/>
      <c r="H17" s="112"/>
      <c r="I17" s="112"/>
      <c r="J17" s="112"/>
      <c r="K17" s="112">
        <f t="shared" si="3"/>
        <v>0</v>
      </c>
      <c r="L17" s="112"/>
      <c r="M17" s="112"/>
      <c r="N17" s="112"/>
      <c r="O17" s="112"/>
      <c r="P17" s="112"/>
      <c r="Q17" s="112">
        <f t="shared" si="4"/>
        <v>0</v>
      </c>
      <c r="R17" s="112"/>
      <c r="S17" s="112"/>
      <c r="T17" s="112"/>
      <c r="U17" s="112"/>
      <c r="V17" s="112"/>
    </row>
    <row r="18" spans="1:22" x14ac:dyDescent="0.25">
      <c r="A18" s="128"/>
      <c r="B18" s="73" t="s">
        <v>887</v>
      </c>
      <c r="C18" s="113">
        <f>E18+K18+Q18</f>
        <v>3737621.8800000008</v>
      </c>
      <c r="D18" s="114">
        <f t="shared" ref="D18:N18" si="5">SUM(D6:D17)</f>
        <v>3737621.88</v>
      </c>
      <c r="E18" s="114">
        <f t="shared" si="5"/>
        <v>1163464.4900000002</v>
      </c>
      <c r="F18" s="114">
        <f t="shared" si="5"/>
        <v>508303.33999999997</v>
      </c>
      <c r="G18" s="114">
        <f t="shared" si="5"/>
        <v>355398</v>
      </c>
      <c r="H18" s="114">
        <f t="shared" si="5"/>
        <v>41782.1</v>
      </c>
      <c r="I18" s="114">
        <f t="shared" si="5"/>
        <v>17700</v>
      </c>
      <c r="J18" s="114">
        <f t="shared" si="5"/>
        <v>240281.05</v>
      </c>
      <c r="K18" s="114">
        <f t="shared" si="5"/>
        <v>2054317.86</v>
      </c>
      <c r="L18" s="114">
        <f t="shared" si="5"/>
        <v>1971559.02</v>
      </c>
      <c r="M18" s="114">
        <f t="shared" si="5"/>
        <v>69399.360000000001</v>
      </c>
      <c r="N18" s="114">
        <f t="shared" si="5"/>
        <v>13359.48</v>
      </c>
      <c r="O18" s="114">
        <f t="shared" ref="O18:V18" si="6">SUM(O6:O17)</f>
        <v>0</v>
      </c>
      <c r="P18" s="114">
        <f t="shared" si="6"/>
        <v>0</v>
      </c>
      <c r="Q18" s="114">
        <f>SUM(Q6:Q17)</f>
        <v>519839.53</v>
      </c>
      <c r="R18" s="114">
        <f t="shared" si="6"/>
        <v>391574.52999999997</v>
      </c>
      <c r="S18" s="114">
        <f t="shared" si="6"/>
        <v>78697.08</v>
      </c>
      <c r="T18" s="114">
        <f t="shared" si="6"/>
        <v>12357.92</v>
      </c>
      <c r="U18" s="114">
        <f t="shared" si="6"/>
        <v>37210</v>
      </c>
      <c r="V18" s="114">
        <f t="shared" si="6"/>
        <v>0</v>
      </c>
    </row>
    <row r="19" spans="1:22" x14ac:dyDescent="0.25">
      <c r="C19" s="120"/>
    </row>
    <row r="20" spans="1:22" x14ac:dyDescent="0.25">
      <c r="C20" s="121"/>
    </row>
    <row r="21" spans="1:22" x14ac:dyDescent="0.25">
      <c r="D21" s="121"/>
      <c r="F21" s="75"/>
      <c r="G21" s="75"/>
      <c r="H21" s="75"/>
      <c r="I21" s="75"/>
      <c r="J21" s="75"/>
    </row>
    <row r="22" spans="1:22" x14ac:dyDescent="0.25">
      <c r="D22" s="89"/>
      <c r="E22" s="109"/>
      <c r="F22" s="109"/>
      <c r="G22" s="109"/>
      <c r="H22" s="109"/>
      <c r="I22" s="109"/>
      <c r="J22" s="99"/>
      <c r="K22" s="99"/>
    </row>
    <row r="23" spans="1:22" x14ac:dyDescent="0.25">
      <c r="C23" s="75"/>
      <c r="D23" s="108"/>
      <c r="E23" s="89"/>
      <c r="F23" s="75"/>
      <c r="G23" s="75"/>
      <c r="H23" s="99"/>
    </row>
    <row r="24" spans="1:22" x14ac:dyDescent="0.25">
      <c r="E24" s="110"/>
      <c r="F24" s="99"/>
      <c r="H24" s="99"/>
      <c r="I24" s="75"/>
      <c r="L24" s="99"/>
    </row>
    <row r="25" spans="1:22" x14ac:dyDescent="0.25">
      <c r="E25" s="110"/>
      <c r="H25" s="86"/>
      <c r="J25" s="86"/>
    </row>
    <row r="26" spans="1:22" x14ac:dyDescent="0.25">
      <c r="K26" s="89"/>
    </row>
    <row r="27" spans="1:22" x14ac:dyDescent="0.25">
      <c r="H27" s="86"/>
    </row>
  </sheetData>
  <mergeCells count="6">
    <mergeCell ref="Q4:Q5"/>
    <mergeCell ref="K4:K5"/>
    <mergeCell ref="A6:A18"/>
    <mergeCell ref="D1:D2"/>
    <mergeCell ref="B3:B5"/>
    <mergeCell ref="A3:A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57150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F4" sqref="F4:F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.85546875" style="1" customWidth="1"/>
    <col min="5" max="6" width="12.42578125" style="1" customWidth="1"/>
    <col min="7" max="7" width="11.570312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6" t="s">
        <v>875</v>
      </c>
      <c r="E2" s="3"/>
      <c r="F2" s="3"/>
    </row>
    <row r="3" spans="1:17" s="1" customFormat="1" ht="82.5" customHeight="1" x14ac:dyDescent="0.25">
      <c r="A3" s="77" t="str">
        <f>IF(L!$A$1=1,L!G8,IF(L!$A$1=2,L!G18,L!G28))</f>
        <v>Viti</v>
      </c>
      <c r="B3" s="77" t="str">
        <f>IF(L!$A$1=1,L!H8,IF(L!$A$1=2,L!H18,L!H28))</f>
        <v>Viti / Muaji</v>
      </c>
      <c r="C3" s="78" t="s">
        <v>893</v>
      </c>
      <c r="D3" s="54" t="str">
        <f>IF(L!$A$1=1,L!O8,IF(L!$A$1=2,L!O18,L!O28))</f>
        <v xml:space="preserve">Tatimi në pronë </v>
      </c>
      <c r="E3" s="79" t="s">
        <v>879</v>
      </c>
      <c r="F3" s="80" t="s">
        <v>872</v>
      </c>
      <c r="G3" s="54" t="s">
        <v>870</v>
      </c>
      <c r="H3" s="54" t="s">
        <v>889</v>
      </c>
      <c r="I3" s="54" t="s">
        <v>878</v>
      </c>
      <c r="J3" s="54" t="s">
        <v>871</v>
      </c>
      <c r="K3" s="54" t="s">
        <v>877</v>
      </c>
      <c r="L3" s="54" t="s">
        <v>890</v>
      </c>
      <c r="M3" s="54" t="s">
        <v>873</v>
      </c>
      <c r="N3" s="54" t="s">
        <v>874</v>
      </c>
      <c r="O3" s="54" t="s">
        <v>891</v>
      </c>
      <c r="P3" s="54" t="s">
        <v>892</v>
      </c>
      <c r="Q3" s="54" t="s">
        <v>876</v>
      </c>
    </row>
    <row r="4" spans="1:17" s="1" customFormat="1" ht="15" customHeight="1" x14ac:dyDescent="0.25">
      <c r="A4" s="102"/>
      <c r="B4" s="102"/>
      <c r="C4" s="103"/>
      <c r="D4" s="104"/>
      <c r="E4" s="105"/>
      <c r="F4" s="106"/>
      <c r="G4" s="54"/>
      <c r="H4" s="104"/>
      <c r="I4" s="104"/>
      <c r="J4" s="54"/>
      <c r="K4" s="104"/>
      <c r="L4" s="104"/>
      <c r="M4" s="104"/>
      <c r="N4" s="104"/>
      <c r="O4" s="104"/>
      <c r="P4" s="104"/>
      <c r="Q4" s="104"/>
    </row>
    <row r="5" spans="1:17" s="2" customFormat="1" ht="16.5" x14ac:dyDescent="0.3">
      <c r="A5" s="133">
        <v>2022</v>
      </c>
      <c r="B5" s="4" t="s">
        <v>721</v>
      </c>
      <c r="C5" s="93">
        <f t="shared" ref="C5:C29" si="0">SUM(D5:Q5)</f>
        <v>44983.24</v>
      </c>
      <c r="D5" s="87">
        <v>12686.69</v>
      </c>
      <c r="E5" s="87">
        <v>1129.3499999999999</v>
      </c>
      <c r="F5" s="87"/>
      <c r="G5" s="87">
        <v>2318</v>
      </c>
      <c r="H5" s="87"/>
      <c r="I5" s="87">
        <v>251</v>
      </c>
      <c r="J5" s="87">
        <v>7870</v>
      </c>
      <c r="K5" s="87">
        <v>8150</v>
      </c>
      <c r="L5" s="87">
        <v>1882</v>
      </c>
      <c r="M5" s="87">
        <v>4756.7</v>
      </c>
      <c r="N5" s="87">
        <v>5739.5</v>
      </c>
      <c r="O5" s="87"/>
      <c r="P5" s="87"/>
      <c r="Q5" s="87">
        <v>200</v>
      </c>
    </row>
    <row r="6" spans="1:17" s="2" customFormat="1" ht="16.5" x14ac:dyDescent="0.3">
      <c r="A6" s="133"/>
      <c r="B6" s="4" t="s">
        <v>724</v>
      </c>
      <c r="C6" s="95">
        <f t="shared" si="0"/>
        <v>78111.430000000008</v>
      </c>
      <c r="D6" s="87">
        <v>17491.68</v>
      </c>
      <c r="E6" s="87">
        <v>21699.95</v>
      </c>
      <c r="F6" s="87">
        <v>313</v>
      </c>
      <c r="G6" s="87">
        <v>2585</v>
      </c>
      <c r="H6" s="87"/>
      <c r="I6" s="87">
        <v>1028</v>
      </c>
      <c r="J6" s="87">
        <v>5860</v>
      </c>
      <c r="K6" s="87">
        <v>5769</v>
      </c>
      <c r="L6" s="87">
        <v>1716</v>
      </c>
      <c r="M6" s="87">
        <v>4664.3</v>
      </c>
      <c r="N6" s="87">
        <v>16747.5</v>
      </c>
      <c r="O6" s="87"/>
      <c r="P6" s="87"/>
      <c r="Q6" s="87">
        <v>237</v>
      </c>
    </row>
    <row r="7" spans="1:17" s="2" customFormat="1" ht="16.5" x14ac:dyDescent="0.3">
      <c r="A7" s="133"/>
      <c r="B7" s="4" t="s">
        <v>727</v>
      </c>
      <c r="C7" s="96">
        <f t="shared" si="0"/>
        <v>221506.57</v>
      </c>
      <c r="D7" s="87">
        <v>67011.740000000005</v>
      </c>
      <c r="E7" s="87">
        <v>47742.33</v>
      </c>
      <c r="F7" s="87">
        <v>626</v>
      </c>
      <c r="G7" s="87">
        <v>4300</v>
      </c>
      <c r="H7" s="87">
        <v>66389</v>
      </c>
      <c r="I7" s="87">
        <v>7</v>
      </c>
      <c r="J7" s="87">
        <v>8210</v>
      </c>
      <c r="K7" s="87">
        <v>12309</v>
      </c>
      <c r="L7" s="87">
        <v>3626</v>
      </c>
      <c r="M7" s="87">
        <v>4317.5</v>
      </c>
      <c r="N7" s="87">
        <v>6583.5</v>
      </c>
      <c r="O7" s="87">
        <v>112.5</v>
      </c>
      <c r="P7" s="87"/>
      <c r="Q7" s="87">
        <v>272</v>
      </c>
    </row>
    <row r="8" spans="1:17" s="2" customFormat="1" ht="16.5" x14ac:dyDescent="0.3">
      <c r="A8" s="133"/>
      <c r="B8" s="4" t="s">
        <v>730</v>
      </c>
      <c r="C8" s="96">
        <f t="shared" si="0"/>
        <v>89766.83</v>
      </c>
      <c r="D8" s="87">
        <v>42906.78</v>
      </c>
      <c r="E8" s="87">
        <v>14568.25</v>
      </c>
      <c r="F8" s="87">
        <v>313</v>
      </c>
      <c r="G8" s="87">
        <v>5926</v>
      </c>
      <c r="H8" s="87"/>
      <c r="I8" s="87">
        <v>1646</v>
      </c>
      <c r="J8" s="87">
        <v>5940</v>
      </c>
      <c r="K8" s="87">
        <v>6145</v>
      </c>
      <c r="L8" s="87">
        <v>2109</v>
      </c>
      <c r="M8" s="87">
        <v>3869.3</v>
      </c>
      <c r="N8" s="87">
        <v>6060.5</v>
      </c>
      <c r="O8" s="87"/>
      <c r="P8" s="87"/>
      <c r="Q8" s="87">
        <v>283</v>
      </c>
    </row>
    <row r="9" spans="1:17" s="92" customFormat="1" ht="16.5" x14ac:dyDescent="0.3">
      <c r="A9" s="133"/>
      <c r="B9" s="91" t="s">
        <v>732</v>
      </c>
      <c r="C9" s="94">
        <f t="shared" si="0"/>
        <v>86664.89</v>
      </c>
      <c r="D9" s="87">
        <v>54473.1</v>
      </c>
      <c r="E9" s="87">
        <v>1884.2</v>
      </c>
      <c r="F9" s="87">
        <v>313</v>
      </c>
      <c r="G9" s="87">
        <v>3666</v>
      </c>
      <c r="H9" s="87"/>
      <c r="I9" s="87">
        <v>55</v>
      </c>
      <c r="J9" s="87">
        <v>7073.79</v>
      </c>
      <c r="K9" s="87">
        <v>5412</v>
      </c>
      <c r="L9" s="87">
        <v>2027</v>
      </c>
      <c r="M9" s="87">
        <v>3583.3</v>
      </c>
      <c r="N9" s="87">
        <v>6351.5</v>
      </c>
      <c r="O9" s="87"/>
      <c r="P9" s="87"/>
      <c r="Q9" s="87">
        <v>1826</v>
      </c>
    </row>
    <row r="10" spans="1:17" s="2" customFormat="1" ht="16.5" x14ac:dyDescent="0.3">
      <c r="A10" s="133"/>
      <c r="B10" s="4" t="s">
        <v>734</v>
      </c>
      <c r="C10" s="93">
        <f t="shared" si="0"/>
        <v>127195.53</v>
      </c>
      <c r="D10" s="87">
        <v>19519.7</v>
      </c>
      <c r="E10" s="87">
        <v>8132.73</v>
      </c>
      <c r="F10" s="87">
        <v>333</v>
      </c>
      <c r="G10" s="87">
        <v>5337</v>
      </c>
      <c r="H10" s="87">
        <v>62160</v>
      </c>
      <c r="I10" s="87">
        <v>3</v>
      </c>
      <c r="J10" s="87">
        <v>6859</v>
      </c>
      <c r="K10" s="87">
        <v>5116</v>
      </c>
      <c r="L10" s="87">
        <v>1860</v>
      </c>
      <c r="M10" s="87">
        <v>4547.6000000000004</v>
      </c>
      <c r="N10" s="87">
        <v>12697.5</v>
      </c>
      <c r="O10" s="87"/>
      <c r="P10" s="87"/>
      <c r="Q10" s="87">
        <v>630</v>
      </c>
    </row>
    <row r="11" spans="1:17" s="2" customFormat="1" ht="16.5" x14ac:dyDescent="0.3">
      <c r="A11" s="133"/>
      <c r="B11" s="4" t="s">
        <v>737</v>
      </c>
      <c r="C11" s="93">
        <f t="shared" si="0"/>
        <v>83184.22</v>
      </c>
      <c r="D11" s="87">
        <v>39946.300000000003</v>
      </c>
      <c r="E11" s="87">
        <v>6101.22</v>
      </c>
      <c r="F11" s="87"/>
      <c r="G11" s="87">
        <v>8283</v>
      </c>
      <c r="H11" s="87"/>
      <c r="I11" s="87">
        <v>37</v>
      </c>
      <c r="J11" s="87">
        <v>8210</v>
      </c>
      <c r="K11" s="87">
        <v>6044</v>
      </c>
      <c r="L11" s="87">
        <v>277</v>
      </c>
      <c r="M11" s="87">
        <v>4632.7</v>
      </c>
      <c r="N11" s="87">
        <v>9112</v>
      </c>
      <c r="O11" s="87"/>
      <c r="P11" s="87"/>
      <c r="Q11" s="87">
        <v>541</v>
      </c>
    </row>
    <row r="12" spans="1:17" s="2" customFormat="1" ht="16.5" x14ac:dyDescent="0.3">
      <c r="A12" s="133"/>
      <c r="B12" s="4" t="s">
        <v>740</v>
      </c>
      <c r="C12" s="97">
        <f t="shared" si="0"/>
        <v>126686.49</v>
      </c>
      <c r="D12" s="87">
        <v>65945.08</v>
      </c>
      <c r="E12" s="87">
        <v>13982.91</v>
      </c>
      <c r="F12" s="87">
        <v>626</v>
      </c>
      <c r="G12" s="87">
        <v>12643</v>
      </c>
      <c r="H12" s="87"/>
      <c r="I12" s="87">
        <v>9</v>
      </c>
      <c r="J12" s="87">
        <v>11280</v>
      </c>
      <c r="K12" s="87">
        <v>12497</v>
      </c>
      <c r="L12" s="87">
        <v>180</v>
      </c>
      <c r="M12" s="87">
        <v>9241</v>
      </c>
      <c r="N12" s="87">
        <v>118.5</v>
      </c>
      <c r="O12" s="87"/>
      <c r="P12" s="87"/>
      <c r="Q12" s="87">
        <v>164</v>
      </c>
    </row>
    <row r="13" spans="1:17" s="2" customFormat="1" ht="16.5" x14ac:dyDescent="0.3">
      <c r="A13" s="133"/>
      <c r="B13" s="4" t="s">
        <v>743</v>
      </c>
      <c r="C13" s="93">
        <f t="shared" si="0"/>
        <v>117524.85</v>
      </c>
      <c r="D13" s="87">
        <v>22068.75</v>
      </c>
      <c r="E13" s="87">
        <v>1071</v>
      </c>
      <c r="F13" s="87"/>
      <c r="G13" s="87">
        <v>4873</v>
      </c>
      <c r="H13" s="87">
        <v>72141</v>
      </c>
      <c r="I13" s="87">
        <v>850</v>
      </c>
      <c r="J13" s="87">
        <v>9220</v>
      </c>
      <c r="K13" s="87">
        <v>1371</v>
      </c>
      <c r="L13" s="87">
        <v>41</v>
      </c>
      <c r="M13" s="87">
        <v>5488.1</v>
      </c>
      <c r="N13" s="87">
        <v>73</v>
      </c>
      <c r="O13" s="87"/>
      <c r="P13" s="87"/>
      <c r="Q13" s="87">
        <v>328</v>
      </c>
    </row>
    <row r="14" spans="1:17" s="2" customFormat="1" ht="16.5" x14ac:dyDescent="0.3">
      <c r="A14" s="133"/>
      <c r="B14" s="4" t="s">
        <v>746</v>
      </c>
      <c r="C14" s="100">
        <f t="shared" si="0"/>
        <v>81974.849999999991</v>
      </c>
      <c r="D14" s="87">
        <v>23386.080000000002</v>
      </c>
      <c r="E14" s="87">
        <v>16846.07</v>
      </c>
      <c r="F14" s="87">
        <v>323</v>
      </c>
      <c r="G14" s="87">
        <v>8089</v>
      </c>
      <c r="H14" s="87"/>
      <c r="I14" s="87">
        <v>7</v>
      </c>
      <c r="J14" s="87">
        <v>8165</v>
      </c>
      <c r="K14" s="87">
        <v>11093</v>
      </c>
      <c r="L14" s="87">
        <v>248</v>
      </c>
      <c r="M14" s="87">
        <v>5703.7</v>
      </c>
      <c r="N14" s="87">
        <v>6038</v>
      </c>
      <c r="O14" s="87"/>
      <c r="P14" s="87"/>
      <c r="Q14" s="87">
        <v>2076</v>
      </c>
    </row>
    <row r="15" spans="1:17" s="2" customFormat="1" ht="16.5" x14ac:dyDescent="0.3">
      <c r="A15" s="133"/>
      <c r="B15" s="4" t="s">
        <v>749</v>
      </c>
      <c r="C15" s="101">
        <f t="shared" si="0"/>
        <v>75680.900000000009</v>
      </c>
      <c r="D15" s="87">
        <v>17344.47</v>
      </c>
      <c r="E15" s="87">
        <v>8178.02</v>
      </c>
      <c r="F15" s="87">
        <v>403</v>
      </c>
      <c r="G15" s="87">
        <v>5823</v>
      </c>
      <c r="H15" s="87"/>
      <c r="I15" s="87">
        <v>590.20000000000005</v>
      </c>
      <c r="J15" s="87">
        <v>8830</v>
      </c>
      <c r="K15" s="87">
        <v>10977.5</v>
      </c>
      <c r="L15" s="87">
        <v>4816.04</v>
      </c>
      <c r="M15" s="87">
        <v>4551.7</v>
      </c>
      <c r="N15" s="87">
        <v>7226.17</v>
      </c>
      <c r="O15" s="87">
        <v>158</v>
      </c>
      <c r="P15" s="87"/>
      <c r="Q15" s="87">
        <v>6782.8</v>
      </c>
    </row>
    <row r="16" spans="1:17" s="2" customFormat="1" ht="16.5" x14ac:dyDescent="0.3">
      <c r="A16" s="133"/>
      <c r="B16" s="4" t="s">
        <v>752</v>
      </c>
      <c r="C16" s="101">
        <f t="shared" si="0"/>
        <v>245807.06999999998</v>
      </c>
      <c r="D16" s="87">
        <v>40045.39</v>
      </c>
      <c r="E16" s="87">
        <v>43790.58</v>
      </c>
      <c r="F16" s="87">
        <v>313</v>
      </c>
      <c r="G16" s="87">
        <v>8819</v>
      </c>
      <c r="H16" s="87">
        <v>63409</v>
      </c>
      <c r="I16" s="87">
        <v>172</v>
      </c>
      <c r="J16" s="87">
        <v>8735</v>
      </c>
      <c r="K16" s="87">
        <v>11141.3</v>
      </c>
      <c r="L16" s="87">
        <v>1117.4000000000001</v>
      </c>
      <c r="M16" s="87">
        <v>6288.4</v>
      </c>
      <c r="N16" s="87">
        <v>6063</v>
      </c>
      <c r="O16" s="87"/>
      <c r="P16" s="87">
        <v>35495</v>
      </c>
      <c r="Q16" s="87">
        <v>20418</v>
      </c>
    </row>
    <row r="17" spans="1:22" s="2" customFormat="1" x14ac:dyDescent="0.25">
      <c r="A17" s="133"/>
      <c r="B17" s="5" t="s">
        <v>888</v>
      </c>
      <c r="C17" s="82">
        <f t="shared" si="0"/>
        <v>1379086.87</v>
      </c>
      <c r="D17" s="83">
        <f>SUM(D5:D16)</f>
        <v>422825.76000000013</v>
      </c>
      <c r="E17" s="83">
        <f>SUM(E5:E16)</f>
        <v>185126.61</v>
      </c>
      <c r="F17" s="83">
        <f>SUM(F5:F16)</f>
        <v>3563</v>
      </c>
      <c r="G17" s="83">
        <f t="shared" ref="G17:P17" si="1">SUM(G5:G16)</f>
        <v>72662</v>
      </c>
      <c r="H17" s="83">
        <f t="shared" si="1"/>
        <v>264099</v>
      </c>
      <c r="I17" s="83">
        <f t="shared" si="1"/>
        <v>4655.2</v>
      </c>
      <c r="J17" s="83">
        <f t="shared" si="1"/>
        <v>96252.790000000008</v>
      </c>
      <c r="K17" s="83">
        <f t="shared" si="1"/>
        <v>96024.8</v>
      </c>
      <c r="L17" s="83">
        <f t="shared" si="1"/>
        <v>19899.440000000002</v>
      </c>
      <c r="M17" s="83">
        <f t="shared" si="1"/>
        <v>61644.299999999988</v>
      </c>
      <c r="N17" s="83">
        <f t="shared" si="1"/>
        <v>82810.67</v>
      </c>
      <c r="O17" s="83">
        <f t="shared" si="1"/>
        <v>270.5</v>
      </c>
      <c r="P17" s="83">
        <f t="shared" si="1"/>
        <v>35495</v>
      </c>
      <c r="Q17" s="83">
        <f>SUM(Q5:Q16)</f>
        <v>33757.800000000003</v>
      </c>
    </row>
    <row r="18" spans="1:22" s="2" customFormat="1" ht="16.5" x14ac:dyDescent="0.3">
      <c r="A18" s="98"/>
      <c r="B18" s="4" t="s">
        <v>758</v>
      </c>
      <c r="C18" s="115">
        <f t="shared" si="0"/>
        <v>109799.45</v>
      </c>
      <c r="D18" s="115">
        <v>38801.96</v>
      </c>
      <c r="E18" s="115">
        <v>8447.4500000000007</v>
      </c>
      <c r="F18" s="115">
        <v>313</v>
      </c>
      <c r="G18" s="115">
        <v>5437</v>
      </c>
      <c r="H18" s="115"/>
      <c r="I18" s="115">
        <v>85</v>
      </c>
      <c r="J18" s="115">
        <v>7798</v>
      </c>
      <c r="K18" s="115">
        <v>9403</v>
      </c>
      <c r="L18" s="115">
        <v>91</v>
      </c>
      <c r="M18" s="115">
        <v>4121.8999999999996</v>
      </c>
      <c r="N18" s="115">
        <v>6798</v>
      </c>
      <c r="O18" s="115"/>
      <c r="P18" s="115">
        <v>23486.14</v>
      </c>
      <c r="Q18" s="115">
        <f>4977+40</f>
        <v>5017</v>
      </c>
    </row>
    <row r="19" spans="1:22" s="118" customFormat="1" ht="16.5" x14ac:dyDescent="0.3">
      <c r="A19" s="133">
        <v>2023</v>
      </c>
      <c r="B19" s="116" t="s">
        <v>761</v>
      </c>
      <c r="C19" s="117">
        <f t="shared" si="0"/>
        <v>89237.859999999986</v>
      </c>
      <c r="D19" s="117">
        <v>20350.02</v>
      </c>
      <c r="E19" s="117">
        <v>3576.19</v>
      </c>
      <c r="F19" s="117">
        <v>313</v>
      </c>
      <c r="G19" s="117">
        <v>4399</v>
      </c>
      <c r="H19" s="117"/>
      <c r="I19" s="117">
        <v>433.5</v>
      </c>
      <c r="J19" s="117">
        <v>6832</v>
      </c>
      <c r="K19" s="117">
        <v>10964</v>
      </c>
      <c r="L19" s="117">
        <v>186</v>
      </c>
      <c r="M19" s="117">
        <v>4889.25</v>
      </c>
      <c r="N19" s="117">
        <v>22228.5</v>
      </c>
      <c r="O19" s="117"/>
      <c r="P19" s="117">
        <v>10872.9</v>
      </c>
      <c r="Q19" s="117">
        <f>4119.5+74</f>
        <v>4193.5</v>
      </c>
    </row>
    <row r="20" spans="1:22" s="2" customFormat="1" ht="16.5" x14ac:dyDescent="0.3">
      <c r="A20" s="133"/>
      <c r="B20" s="4" t="s">
        <v>764</v>
      </c>
      <c r="C20" s="117">
        <f t="shared" si="0"/>
        <v>214283.26</v>
      </c>
      <c r="D20" s="117">
        <v>93557</v>
      </c>
      <c r="E20" s="117">
        <v>8326</v>
      </c>
      <c r="F20" s="117">
        <v>313</v>
      </c>
      <c r="G20" s="117">
        <v>7534</v>
      </c>
      <c r="H20" s="117">
        <f>43690.2+9630</f>
        <v>53320.2</v>
      </c>
      <c r="I20" s="117">
        <v>92</v>
      </c>
      <c r="J20" s="117">
        <v>8066</v>
      </c>
      <c r="K20" s="117">
        <v>12144</v>
      </c>
      <c r="L20" s="117">
        <v>732</v>
      </c>
      <c r="M20" s="117">
        <v>4624</v>
      </c>
      <c r="N20" s="117">
        <v>7241</v>
      </c>
      <c r="O20" s="117"/>
      <c r="P20" s="117">
        <v>11904</v>
      </c>
      <c r="Q20" s="117">
        <f>2120+4310.06</f>
        <v>6430.06</v>
      </c>
    </row>
    <row r="21" spans="1:22" s="2" customFormat="1" ht="16.5" x14ac:dyDescent="0.3">
      <c r="A21" s="133"/>
      <c r="B21" s="4" t="s">
        <v>767</v>
      </c>
      <c r="C21" s="117">
        <f t="shared" si="0"/>
        <v>148337.30000000002</v>
      </c>
      <c r="D21" s="117">
        <v>100111.15</v>
      </c>
      <c r="E21" s="117">
        <v>8734.2000000000007</v>
      </c>
      <c r="F21" s="117">
        <v>313</v>
      </c>
      <c r="G21" s="117">
        <v>7130</v>
      </c>
      <c r="H21" s="117"/>
      <c r="I21" s="117">
        <v>86.6</v>
      </c>
      <c r="J21" s="117">
        <v>6612</v>
      </c>
      <c r="K21" s="117">
        <v>10068</v>
      </c>
      <c r="L21" s="117">
        <v>124</v>
      </c>
      <c r="M21" s="117">
        <v>3006.6</v>
      </c>
      <c r="N21" s="117">
        <v>6924</v>
      </c>
      <c r="O21" s="117"/>
      <c r="P21" s="117"/>
      <c r="Q21" s="117">
        <f>31+1706.5+3490.25</f>
        <v>5227.75</v>
      </c>
    </row>
    <row r="22" spans="1:22" s="2" customFormat="1" ht="16.5" x14ac:dyDescent="0.3">
      <c r="A22" s="133"/>
      <c r="B22" s="4" t="s">
        <v>769</v>
      </c>
      <c r="C22" s="117">
        <f t="shared" si="0"/>
        <v>0</v>
      </c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92"/>
      <c r="S22" s="92"/>
      <c r="T22" s="92"/>
      <c r="U22" s="92"/>
      <c r="V22" s="92"/>
    </row>
    <row r="23" spans="1:22" s="92" customFormat="1" ht="16.5" x14ac:dyDescent="0.3">
      <c r="A23" s="133"/>
      <c r="B23" s="4" t="s">
        <v>771</v>
      </c>
      <c r="C23" s="117">
        <f t="shared" si="0"/>
        <v>0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2"/>
      <c r="S23" s="2"/>
      <c r="T23" s="2"/>
      <c r="U23" s="2"/>
      <c r="V23" s="2"/>
    </row>
    <row r="24" spans="1:22" s="2" customFormat="1" ht="16.5" x14ac:dyDescent="0.3">
      <c r="A24" s="133"/>
      <c r="B24" s="4" t="s">
        <v>774</v>
      </c>
      <c r="C24" s="117">
        <f t="shared" si="0"/>
        <v>0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</row>
    <row r="25" spans="1:22" s="2" customFormat="1" ht="16.5" x14ac:dyDescent="0.3">
      <c r="A25" s="133"/>
      <c r="B25" s="4" t="s">
        <v>777</v>
      </c>
      <c r="C25" s="117">
        <f t="shared" si="0"/>
        <v>0</v>
      </c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1:22" s="2" customFormat="1" ht="16.5" x14ac:dyDescent="0.3">
      <c r="A26" s="133"/>
      <c r="B26" s="4" t="s">
        <v>780</v>
      </c>
      <c r="C26" s="117">
        <f t="shared" si="0"/>
        <v>0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1:22" s="2" customFormat="1" ht="16.5" x14ac:dyDescent="0.3">
      <c r="A27" s="133"/>
      <c r="B27" s="4" t="s">
        <v>783</v>
      </c>
      <c r="C27" s="117">
        <f t="shared" si="0"/>
        <v>0</v>
      </c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</row>
    <row r="28" spans="1:22" s="2" customFormat="1" ht="16.5" x14ac:dyDescent="0.3">
      <c r="A28" s="133"/>
      <c r="B28" s="4" t="s">
        <v>786</v>
      </c>
      <c r="C28" s="117">
        <f t="shared" si="0"/>
        <v>0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</row>
    <row r="29" spans="1:22" s="2" customFormat="1" ht="16.5" x14ac:dyDescent="0.3">
      <c r="A29" s="133"/>
      <c r="B29" s="4" t="s">
        <v>789</v>
      </c>
      <c r="C29" s="117">
        <f t="shared" si="0"/>
        <v>0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</row>
    <row r="30" spans="1:22" s="2" customFormat="1" x14ac:dyDescent="0.25">
      <c r="A30" s="133"/>
      <c r="B30" s="5" t="s">
        <v>887</v>
      </c>
      <c r="C30" s="119">
        <f>SUM(C18:C29)</f>
        <v>561657.87</v>
      </c>
      <c r="D30" s="119">
        <f t="shared" ref="D30:Q30" si="2">SUM(D18:D29)</f>
        <v>252820.12999999998</v>
      </c>
      <c r="E30" s="119">
        <f t="shared" si="2"/>
        <v>29083.84</v>
      </c>
      <c r="F30" s="119">
        <f t="shared" si="2"/>
        <v>1252</v>
      </c>
      <c r="G30" s="119">
        <f t="shared" si="2"/>
        <v>24500</v>
      </c>
      <c r="H30" s="119">
        <f t="shared" si="2"/>
        <v>53320.2</v>
      </c>
      <c r="I30" s="119">
        <f t="shared" si="2"/>
        <v>697.1</v>
      </c>
      <c r="J30" s="119">
        <f t="shared" si="2"/>
        <v>29308</v>
      </c>
      <c r="K30" s="119">
        <f t="shared" si="2"/>
        <v>42579</v>
      </c>
      <c r="L30" s="119">
        <f t="shared" si="2"/>
        <v>1133</v>
      </c>
      <c r="M30" s="119">
        <f t="shared" si="2"/>
        <v>16641.75</v>
      </c>
      <c r="N30" s="119">
        <f t="shared" si="2"/>
        <v>43191.5</v>
      </c>
      <c r="O30" s="119">
        <f t="shared" si="2"/>
        <v>0</v>
      </c>
      <c r="P30" s="119">
        <f t="shared" si="2"/>
        <v>46263.040000000001</v>
      </c>
      <c r="Q30" s="119">
        <f t="shared" si="2"/>
        <v>20868.310000000001</v>
      </c>
      <c r="U30" s="88"/>
    </row>
    <row r="31" spans="1:22" s="2" customFormat="1" x14ac:dyDescent="0.25">
      <c r="D31" s="3"/>
      <c r="E31" s="3"/>
      <c r="F31" s="3"/>
      <c r="P31" s="90"/>
    </row>
    <row r="32" spans="1:22" s="2" customFormat="1" x14ac:dyDescent="0.25">
      <c r="D32" s="3"/>
      <c r="E32" s="3"/>
      <c r="F32" s="3"/>
      <c r="M32" s="88"/>
      <c r="S32" s="88"/>
    </row>
    <row r="33" spans="3:23" s="2" customFormat="1" ht="16.5" x14ac:dyDescent="0.3">
      <c r="C33" s="88"/>
      <c r="D33" s="3"/>
      <c r="E33" s="3"/>
      <c r="F33" s="3"/>
      <c r="M33" s="88"/>
      <c r="S33" s="88"/>
      <c r="V33" s="107"/>
      <c r="W33" s="107"/>
    </row>
    <row r="34" spans="3:23" s="2" customFormat="1" x14ac:dyDescent="0.25">
      <c r="D34" s="3"/>
      <c r="E34" s="3"/>
      <c r="F34" s="3"/>
      <c r="M34" s="88"/>
      <c r="S34" s="88"/>
    </row>
    <row r="35" spans="3:23" s="2" customFormat="1" x14ac:dyDescent="0.25">
      <c r="D35" s="3"/>
      <c r="E35" s="3"/>
      <c r="F35" s="3"/>
      <c r="M35" s="88"/>
      <c r="S35" s="88"/>
    </row>
    <row r="36" spans="3:23" s="2" customFormat="1" x14ac:dyDescent="0.25">
      <c r="D36" s="3"/>
      <c r="E36" s="3"/>
      <c r="F36" s="3"/>
      <c r="M36" s="88"/>
      <c r="S36" s="88"/>
    </row>
    <row r="37" spans="3:23" s="2" customFormat="1" x14ac:dyDescent="0.25">
      <c r="D37" s="3"/>
      <c r="E37" s="3"/>
      <c r="F37" s="3"/>
      <c r="M37" s="88"/>
      <c r="S37" s="88"/>
    </row>
    <row r="38" spans="3:23" s="2" customFormat="1" x14ac:dyDescent="0.25">
      <c r="D38" s="3"/>
      <c r="E38" s="3"/>
      <c r="F38" s="3"/>
      <c r="M38" s="88"/>
    </row>
    <row r="39" spans="3:23" s="2" customFormat="1" x14ac:dyDescent="0.25">
      <c r="D39" s="3"/>
      <c r="E39" s="3"/>
      <c r="F39" s="3"/>
      <c r="M39" s="88"/>
    </row>
    <row r="40" spans="3:23" s="2" customFormat="1" x14ac:dyDescent="0.25">
      <c r="D40" s="3"/>
      <c r="E40" s="3"/>
      <c r="F40" s="3"/>
      <c r="M40" s="88"/>
    </row>
    <row r="41" spans="3:23" s="2" customFormat="1" x14ac:dyDescent="0.25">
      <c r="D41" s="3"/>
      <c r="E41" s="3"/>
      <c r="F41" s="3"/>
    </row>
    <row r="42" spans="3:23" s="2" customFormat="1" x14ac:dyDescent="0.25">
      <c r="D42" s="3"/>
      <c r="E42" s="3"/>
      <c r="F42" s="3"/>
    </row>
    <row r="43" spans="3:23" s="2" customFormat="1" x14ac:dyDescent="0.25">
      <c r="D43" s="3"/>
      <c r="E43" s="3"/>
      <c r="F43" s="3"/>
    </row>
    <row r="44" spans="3:23" s="2" customFormat="1" x14ac:dyDescent="0.25">
      <c r="D44" s="3"/>
      <c r="E44" s="3"/>
      <c r="F44" s="3"/>
    </row>
    <row r="45" spans="3:23" s="2" customFormat="1" x14ac:dyDescent="0.25">
      <c r="D45" s="3"/>
      <c r="E45" s="3"/>
      <c r="F45" s="3"/>
    </row>
    <row r="46" spans="3:23" s="2" customFormat="1" x14ac:dyDescent="0.25">
      <c r="D46" s="3"/>
      <c r="E46" s="3"/>
      <c r="F46" s="3"/>
    </row>
    <row r="47" spans="3:23" s="2" customFormat="1" x14ac:dyDescent="0.25">
      <c r="D47" s="3"/>
      <c r="E47" s="3"/>
      <c r="F47" s="3"/>
    </row>
    <row r="48" spans="3:23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22" s="2" customFormat="1" x14ac:dyDescent="0.25">
      <c r="D129" s="3"/>
      <c r="E129" s="3"/>
      <c r="F129" s="3"/>
      <c r="R129"/>
      <c r="S129"/>
      <c r="T129"/>
      <c r="U129"/>
      <c r="V129"/>
    </row>
  </sheetData>
  <mergeCells count="2">
    <mergeCell ref="A19:A30"/>
    <mergeCell ref="A5:A17"/>
  </mergeCells>
  <pageMargins left="0.25" right="0.25" top="0.75" bottom="0.75" header="0.3" footer="0.3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Jeta Balaj</cp:lastModifiedBy>
  <cp:lastPrinted>2021-12-09T08:29:01Z</cp:lastPrinted>
  <dcterms:created xsi:type="dcterms:W3CDTF">2015-03-12T08:53:45Z</dcterms:created>
  <dcterms:modified xsi:type="dcterms:W3CDTF">2023-05-23T11:40:57Z</dcterms:modified>
</cp:coreProperties>
</file>