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Bartja e mjeteve 22" sheetId="4" r:id="rId1"/>
    <sheet name="Sheet1" sheetId="1" r:id="rId2"/>
    <sheet name="Sheet2" sheetId="2" r:id="rId3"/>
    <sheet name="Sheet3" sheetId="3" r:id="rId4"/>
  </sheets>
  <definedNames>
    <definedName name="_xlnm.Print_Area" localSheetId="0">'Bartja e mjeteve 22'!$B$1:$Q$53</definedName>
  </definedNames>
  <calcPr calcId="124519"/>
</workbook>
</file>

<file path=xl/calcChain.xml><?xml version="1.0" encoding="utf-8"?>
<calcChain xmlns="http://schemas.openxmlformats.org/spreadsheetml/2006/main">
  <c r="H37" i="4"/>
  <c r="K37" s="1"/>
  <c r="I37"/>
  <c r="I36" s="1"/>
  <c r="J37"/>
  <c r="J36" s="1"/>
  <c r="K38"/>
  <c r="H36" l="1"/>
  <c r="K36" s="1"/>
  <c r="K47" l="1"/>
  <c r="K48"/>
  <c r="H49"/>
  <c r="I49"/>
  <c r="J49"/>
  <c r="H51"/>
  <c r="I51"/>
  <c r="J51"/>
  <c r="J33"/>
  <c r="M29"/>
  <c r="M28" s="1"/>
  <c r="N29"/>
  <c r="N28" s="1"/>
  <c r="L29"/>
  <c r="L28" s="1"/>
  <c r="M45"/>
  <c r="M44" s="1"/>
  <c r="N45"/>
  <c r="N44" s="1"/>
  <c r="L45"/>
  <c r="L44" s="1"/>
  <c r="M19"/>
  <c r="M18" s="1"/>
  <c r="N19"/>
  <c r="N18" s="1"/>
  <c r="L19"/>
  <c r="L18" s="1"/>
  <c r="M10"/>
  <c r="M9" s="1"/>
  <c r="N10"/>
  <c r="N9" s="1"/>
  <c r="L10"/>
  <c r="L9" s="1"/>
  <c r="N7"/>
  <c r="N6" s="1"/>
  <c r="M7"/>
  <c r="M6" s="1"/>
  <c r="L7"/>
  <c r="L6" s="1"/>
  <c r="H23"/>
  <c r="H22" s="1"/>
  <c r="I23"/>
  <c r="I22" s="1"/>
  <c r="J23"/>
  <c r="H10"/>
  <c r="H9" s="1"/>
  <c r="I10"/>
  <c r="I9" s="1"/>
  <c r="J10"/>
  <c r="J9" s="1"/>
  <c r="H45"/>
  <c r="K45" s="1"/>
  <c r="K21"/>
  <c r="K31"/>
  <c r="H19"/>
  <c r="K19" s="1"/>
  <c r="K18" s="1"/>
  <c r="K51" l="1"/>
  <c r="K49"/>
  <c r="O6"/>
  <c r="O44"/>
  <c r="O28"/>
  <c r="O9"/>
  <c r="O18"/>
  <c r="P18" s="1"/>
  <c r="K23"/>
  <c r="K22" s="1"/>
  <c r="P22" s="1"/>
  <c r="H18"/>
  <c r="K10"/>
  <c r="K9" s="1"/>
  <c r="J22"/>
  <c r="J7"/>
  <c r="K7" s="1"/>
  <c r="K6" s="1"/>
  <c r="P6" s="1"/>
  <c r="P9" l="1"/>
  <c r="J44"/>
  <c r="P14" l="1"/>
  <c r="N14"/>
  <c r="N13" s="1"/>
  <c r="M14"/>
  <c r="M13" s="1"/>
  <c r="M5" s="1"/>
  <c r="L14"/>
  <c r="L13" s="1"/>
  <c r="L5" s="1"/>
  <c r="O13" l="1"/>
  <c r="N5"/>
  <c r="O5" s="1"/>
  <c r="H6"/>
  <c r="J6"/>
  <c r="H14"/>
  <c r="H13" s="1"/>
  <c r="I14"/>
  <c r="I13" s="1"/>
  <c r="J14"/>
  <c r="H29"/>
  <c r="I29"/>
  <c r="I28" s="1"/>
  <c r="J29"/>
  <c r="J28" s="1"/>
  <c r="H32"/>
  <c r="I33"/>
  <c r="J32"/>
  <c r="H40"/>
  <c r="I40"/>
  <c r="I39" s="1"/>
  <c r="J40"/>
  <c r="J39" s="1"/>
  <c r="K14" l="1"/>
  <c r="K13" s="1"/>
  <c r="P13" s="1"/>
  <c r="I32"/>
  <c r="K33"/>
  <c r="K32" s="1"/>
  <c r="H28"/>
  <c r="K29"/>
  <c r="K28" s="1"/>
  <c r="P28" s="1"/>
  <c r="H44"/>
  <c r="H39"/>
  <c r="K40"/>
  <c r="K39" s="1"/>
  <c r="P39" s="1"/>
  <c r="J13"/>
  <c r="J5" s="1"/>
  <c r="H5" l="1"/>
  <c r="I44" l="1"/>
  <c r="I5" l="1"/>
  <c r="K5" s="1"/>
  <c r="P5" s="1"/>
  <c r="K44"/>
  <c r="P44" s="1"/>
</calcChain>
</file>

<file path=xl/sharedStrings.xml><?xml version="1.0" encoding="utf-8"?>
<sst xmlns="http://schemas.openxmlformats.org/spreadsheetml/2006/main" count="111" uniqueCount="90">
  <si>
    <t>94680 - Arsim i mesem i larte</t>
  </si>
  <si>
    <t xml:space="preserve">93480 - Arsim fillor, I mesem i ulet </t>
  </si>
  <si>
    <t>92530 - Arsimi parashkollor</t>
  </si>
  <si>
    <t>920 - Arsim dhe Shkencë</t>
  </si>
  <si>
    <t>I Ri</t>
  </si>
  <si>
    <t>0820</t>
  </si>
  <si>
    <t>85017  - Shërbimet Kulturore - Istog</t>
  </si>
  <si>
    <t>850 - Kulturë, Rini, Sport</t>
  </si>
  <si>
    <t>75582- Sherbimet rezidenciale</t>
  </si>
  <si>
    <t>755 - Shërbimet Sociale dhe Rezidenciale</t>
  </si>
  <si>
    <t>Pagesa  për përkrhaje financiare për personat me nevoja shëndetësore të cilët vlerësohen nga komisoni i përbërë nga tre anëtarë ku tani merret vendim nga kryetari për perkrahje financiare per shërbim brenda dhe jashte vendit</t>
  </si>
  <si>
    <t>Pagesa për përfituesit individual</t>
  </si>
  <si>
    <t>0760</t>
  </si>
  <si>
    <t>74000 - Shërbimet e shëndetësisë primare</t>
  </si>
  <si>
    <t>730- Shëndetësia dhe mirëqenia sociale</t>
  </si>
  <si>
    <t>0411</t>
  </si>
  <si>
    <t xml:space="preserve">48017 - Planifikimi dhe Zhvillimi Ekonomik </t>
  </si>
  <si>
    <t>480 - Zhvillimi Ekonomik</t>
  </si>
  <si>
    <t>0451</t>
  </si>
  <si>
    <t>18017 - Infrastruktura Rrugore - Istog</t>
  </si>
  <si>
    <t>180 - Shërbimet Publike, Mbrojtja Civile, Emergjenca</t>
  </si>
  <si>
    <t>163 - Administrata dhe Personeli</t>
  </si>
  <si>
    <t>633 - Istog</t>
  </si>
  <si>
    <t>Koment</t>
  </si>
  <si>
    <t>Kapitale</t>
  </si>
  <si>
    <t>Subvencione</t>
  </si>
  <si>
    <t>Mallra dhe Shërbime</t>
  </si>
  <si>
    <t>Paga dhe Meditje</t>
  </si>
  <si>
    <t>Emri i Projektit</t>
  </si>
  <si>
    <t>Kodi i Projektit</t>
  </si>
  <si>
    <t>Kodi I nënprogramit</t>
  </si>
  <si>
    <t>Kodi Funksional</t>
  </si>
  <si>
    <t>Bartja e mjeteve të pashpenzuara për vitin 2022 nga fondi burimor 21 ne vitin 2023</t>
  </si>
  <si>
    <t xml:space="preserve"> Burimi I financimit 21 </t>
  </si>
  <si>
    <t xml:space="preserve"> 16317 ADMINISTRATA - ISTOG</t>
  </si>
  <si>
    <t>0133</t>
  </si>
  <si>
    <t>Projekt i ri po në vazhdim pasi që ka kodin e projektit</t>
  </si>
  <si>
    <t>Ndërtimi i rrugës dhe rrethojës së varrezave në fshatin Cerrcë</t>
  </si>
  <si>
    <t>Projekt i ri</t>
  </si>
  <si>
    <t>Totali nga Bartja 2022</t>
  </si>
  <si>
    <t>Totali nga Bartja dhe Tejkalimi 2022</t>
  </si>
  <si>
    <t>Përshkak të keq klasifikimit të vitit të kaluar nga kategoria mallra dhe shërbime kërkojmë shtimin e buxhetit në këtë kategori nga pjesa e tejkalimit nëdrsa pjesa tjeter mbetet ashtu siç ka qenë nga viti 2022</t>
  </si>
  <si>
    <t>175-Buxhet dhe Financa</t>
  </si>
  <si>
    <t>17517-Buxheti Istog</t>
  </si>
  <si>
    <t>0112</t>
  </si>
  <si>
    <t>Kry projekt është në bashkëfinancim me qytetarët dhe nuk ka filluar në vitin 2022 pasi që është aprovuar në fund të tetorit të vitit 2022 ku nuk kemi mundur vazhdimin e procedurave të prokurimit</t>
  </si>
  <si>
    <t>Rifuknsionalizimi i ndërmarrjes NPL "Stacioni i Autobusave" SHA Istog</t>
  </si>
  <si>
    <t>Obligim nga viti i kaluar bazuar në vendimin e kuvendit të komunës</t>
  </si>
  <si>
    <t>52227</t>
  </si>
  <si>
    <t>195-Zyra komunale për komunitete dhe kthim</t>
  </si>
  <si>
    <t>1090</t>
  </si>
  <si>
    <t>19585</t>
  </si>
  <si>
    <t>52229</t>
  </si>
  <si>
    <t>Obligimet nga Viti 2022</t>
  </si>
  <si>
    <t>53921</t>
  </si>
  <si>
    <t xml:space="preserve"> 52228</t>
  </si>
  <si>
    <t>Ndërtimi i rrugës në lagjen Hajrizaj, në Zhakovë</t>
  </si>
  <si>
    <t xml:space="preserve">52307 </t>
  </si>
  <si>
    <t>Shtim buxhetit për punë të paparapra në këtë projekt</t>
  </si>
  <si>
    <t xml:space="preserve">52844 </t>
  </si>
  <si>
    <t>Shtim i buxhetit për këtë projekt për realizimin e kontratës në tërsi</t>
  </si>
  <si>
    <t xml:space="preserve">48903 </t>
  </si>
  <si>
    <t xml:space="preserve"> 470-Bujqësi,pylltari,zhvillim rural</t>
  </si>
  <si>
    <t>47017 Bujqësia- Istog</t>
  </si>
  <si>
    <t>0421</t>
  </si>
  <si>
    <t>Pagesa e transportit të nxënësve</t>
  </si>
  <si>
    <t>Subvencione për Klubet Sportive</t>
  </si>
  <si>
    <t>Obligiime ndaj klubeve të sportit të Istogut</t>
  </si>
  <si>
    <t>Totali nga Bartja e tejkalimit të THV 2022</t>
  </si>
  <si>
    <t>Mirembajtja e rrugëve malore</t>
  </si>
  <si>
    <t xml:space="preserve">Projekt i ri përshkak të vërshimeve që kanë dëmtuar rrugët malore që shfrytëzohen nga Blegtorët </t>
  </si>
  <si>
    <t>48845</t>
  </si>
  <si>
    <t>19585 ZYRA LOKALE E KOMUNITETEVE - ISTOG</t>
  </si>
  <si>
    <t>92085 - Administrata e Arsimit</t>
  </si>
  <si>
    <t>Blerja e Veturave për nevojat e Administratës Komunale</t>
  </si>
  <si>
    <t>Bartja e mjeteve të pashpenzuara në vitin fiskal 2022</t>
  </si>
  <si>
    <t>Bartja e mjeteve nga tejkalimi i të hyrave nga viti fiskal 2022</t>
  </si>
  <si>
    <t xml:space="preserve"> Ndërtimi i rrugëve në fshatrat e Komunës së Istogut</t>
  </si>
  <si>
    <t>Shërbimet e varrimit për qytetarë</t>
  </si>
  <si>
    <t xml:space="preserve"> Ndërtimi i rrugës "Bashi" në Dobrushë</t>
  </si>
  <si>
    <t xml:space="preserve">Ndërtimi i rrugës "Azem Shkreli" në Llukafc të Begut-Mostarska" </t>
  </si>
  <si>
    <t xml:space="preserve"> Ndërtimi i rrugëve në lagjen Osmanaj në Prekallë dhe Lagjen Blakaj në Llukafc</t>
  </si>
  <si>
    <t xml:space="preserve">Ndërtimi i rrugës "Azem Shkreli" në Llukafc të Begut" </t>
  </si>
  <si>
    <t>Ndërtimi i rrugës "Dëshmoret Salihaj" në Shushicë të Ulët</t>
  </si>
  <si>
    <t xml:space="preserve"> Ndërtimi i Ambulancës në fshatin Veriq </t>
  </si>
  <si>
    <t>Ndertimi i mureve pas portave dhe ndertimi i zhveshtoreve faza3 ne stadiumin e futbollit Demush Mavraj</t>
  </si>
  <si>
    <t xml:space="preserve"> Ndërtimi i Qendres Rinore në Uçë</t>
  </si>
  <si>
    <t>Obligim për pagesën e bursave për studentët</t>
  </si>
  <si>
    <t>0912</t>
  </si>
  <si>
    <t xml:space="preserve">Subvencionimi i bursave për Studentët 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</si>
</sst>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.00\ [$€-1]_);[Red]\(#,##0.00\ [$€-1]\)"/>
  </numFmts>
  <fonts count="1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6"/>
      <color theme="1"/>
      <name val="Calibri"/>
      <family val="2"/>
      <scheme val="minor"/>
    </font>
    <font>
      <b/>
      <sz val="14"/>
      <name val="Gill Sans"/>
      <family val="2"/>
    </font>
    <font>
      <sz val="12"/>
      <name val="Arial"/>
      <family val="2"/>
    </font>
    <font>
      <sz val="12"/>
      <color indexed="8"/>
      <name val="Verdana"/>
      <family val="2"/>
    </font>
    <font>
      <sz val="12"/>
      <color theme="1"/>
      <name val="Book Antiqua"/>
      <family val="1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BEBEB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1" applyAlignment="1">
      <alignment horizontal="center" vertical="center"/>
    </xf>
    <xf numFmtId="0" fontId="1" fillId="2" borderId="0" xfId="1" applyFill="1" applyAlignment="1">
      <alignment horizontal="center" vertical="center"/>
    </xf>
    <xf numFmtId="43" fontId="1" fillId="3" borderId="0" xfId="2" applyNumberFormat="1" applyFont="1" applyFill="1" applyAlignment="1">
      <alignment horizontal="center" vertical="center"/>
    </xf>
    <xf numFmtId="0" fontId="1" fillId="4" borderId="0" xfId="1" applyFill="1" applyAlignment="1">
      <alignment horizontal="center" vertical="center"/>
    </xf>
    <xf numFmtId="0" fontId="1" fillId="5" borderId="0" xfId="1" applyFill="1" applyAlignment="1">
      <alignment horizontal="center" vertical="center"/>
    </xf>
    <xf numFmtId="0" fontId="1" fillId="6" borderId="0" xfId="1" applyFill="1" applyAlignment="1">
      <alignment horizontal="center" vertical="center"/>
    </xf>
    <xf numFmtId="0" fontId="1" fillId="0" borderId="0" xfId="1" applyAlignment="1">
      <alignment horizontal="left" vertical="center"/>
    </xf>
    <xf numFmtId="49" fontId="1" fillId="0" borderId="0" xfId="1" applyNumberFormat="1" applyAlignment="1">
      <alignment horizontal="center" vertical="center"/>
    </xf>
    <xf numFmtId="0" fontId="1" fillId="0" borderId="0" xfId="1" applyFont="1" applyAlignment="1">
      <alignment horizontal="center" vertical="center"/>
    </xf>
    <xf numFmtId="43" fontId="1" fillId="2" borderId="0" xfId="2" applyNumberFormat="1" applyFont="1" applyFill="1" applyAlignment="1">
      <alignment horizontal="center" vertical="center"/>
    </xf>
    <xf numFmtId="0" fontId="1" fillId="2" borderId="0" xfId="1" applyFill="1" applyAlignment="1">
      <alignment horizontal="left" vertical="center"/>
    </xf>
    <xf numFmtId="49" fontId="1" fillId="2" borderId="0" xfId="1" applyNumberFormat="1" applyFill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49" fontId="1" fillId="2" borderId="0" xfId="2" applyNumberFormat="1" applyFont="1" applyFill="1" applyAlignment="1">
      <alignment horizontal="center" vertical="center"/>
    </xf>
    <xf numFmtId="43" fontId="1" fillId="2" borderId="0" xfId="1" applyNumberFormat="1" applyFill="1" applyAlignment="1">
      <alignment horizontal="center" vertical="center"/>
    </xf>
    <xf numFmtId="43" fontId="1" fillId="0" borderId="1" xfId="3" applyFont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1" fillId="0" borderId="1" xfId="1" applyFill="1" applyBorder="1" applyAlignment="1">
      <alignment horizontal="center" vertical="center"/>
    </xf>
    <xf numFmtId="43" fontId="2" fillId="7" borderId="1" xfId="1" applyNumberFormat="1" applyFont="1" applyFill="1" applyBorder="1" applyAlignment="1">
      <alignment vertical="center" wrapText="1"/>
    </xf>
    <xf numFmtId="43" fontId="1" fillId="0" borderId="1" xfId="2" applyNumberFormat="1" applyFont="1" applyFill="1" applyBorder="1" applyAlignment="1">
      <alignment horizontal="center" vertical="center"/>
    </xf>
    <xf numFmtId="43" fontId="1" fillId="0" borderId="1" xfId="3" applyNumberFormat="1" applyFont="1" applyFill="1" applyBorder="1" applyAlignment="1">
      <alignment horizontal="center" vertical="center"/>
    </xf>
    <xf numFmtId="43" fontId="3" fillId="0" borderId="1" xfId="1" applyNumberFormat="1" applyFont="1" applyFill="1" applyBorder="1" applyAlignment="1" applyProtection="1">
      <alignment horizontal="center" vertical="center" wrapText="1"/>
    </xf>
    <xf numFmtId="164" fontId="1" fillId="0" borderId="1" xfId="3" applyNumberFormat="1" applyFont="1" applyFill="1" applyBorder="1" applyAlignment="1">
      <alignment horizontal="center" vertical="center"/>
    </xf>
    <xf numFmtId="0" fontId="1" fillId="8" borderId="1" xfId="1" applyFill="1" applyBorder="1" applyAlignment="1">
      <alignment horizontal="left" vertical="center" wrapText="1"/>
    </xf>
    <xf numFmtId="49" fontId="1" fillId="0" borderId="1" xfId="1" applyNumberFormat="1" applyFill="1" applyBorder="1" applyAlignment="1">
      <alignment horizontal="center" vertical="center"/>
    </xf>
    <xf numFmtId="49" fontId="1" fillId="0" borderId="0" xfId="1" applyNumberFormat="1" applyFill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/>
    </xf>
    <xf numFmtId="43" fontId="1" fillId="10" borderId="1" xfId="3" applyNumberFormat="1" applyFont="1" applyFill="1" applyBorder="1" applyAlignment="1">
      <alignment horizontal="center" vertical="center"/>
    </xf>
    <xf numFmtId="164" fontId="1" fillId="10" borderId="1" xfId="3" applyNumberFormat="1" applyFont="1" applyFill="1" applyBorder="1" applyAlignment="1">
      <alignment horizontal="center" vertical="center"/>
    </xf>
    <xf numFmtId="0" fontId="4" fillId="10" borderId="1" xfId="1" applyFont="1" applyFill="1" applyBorder="1" applyAlignment="1">
      <alignment horizontal="center" vertical="center"/>
    </xf>
    <xf numFmtId="43" fontId="1" fillId="2" borderId="1" xfId="2" applyNumberFormat="1" applyFont="1" applyFill="1" applyBorder="1" applyAlignment="1">
      <alignment horizontal="center" vertical="center"/>
    </xf>
    <xf numFmtId="49" fontId="1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1" fillId="0" borderId="1" xfId="1" applyFill="1" applyBorder="1" applyAlignment="1">
      <alignment horizontal="center" vertical="center" wrapText="1"/>
    </xf>
    <xf numFmtId="43" fontId="1" fillId="0" borderId="1" xfId="1" applyNumberFormat="1" applyFont="1" applyFill="1" applyBorder="1" applyAlignment="1">
      <alignment horizontal="center" vertical="center"/>
    </xf>
    <xf numFmtId="43" fontId="4" fillId="10" borderId="1" xfId="1" applyNumberFormat="1" applyFont="1" applyFill="1" applyBorder="1" applyAlignment="1">
      <alignment horizontal="center" vertical="center"/>
    </xf>
    <xf numFmtId="49" fontId="1" fillId="0" borderId="3" xfId="1" applyNumberForma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1" fillId="3" borderId="0" xfId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43" fontId="4" fillId="3" borderId="1" xfId="1" applyNumberFormat="1" applyFont="1" applyFill="1" applyBorder="1" applyAlignment="1">
      <alignment horizontal="center" vertical="center"/>
    </xf>
    <xf numFmtId="0" fontId="1" fillId="10" borderId="0" xfId="1" applyFill="1" applyAlignment="1">
      <alignment horizontal="center" vertical="center"/>
    </xf>
    <xf numFmtId="0" fontId="4" fillId="10" borderId="4" xfId="1" applyFont="1" applyFill="1" applyBorder="1" applyAlignment="1">
      <alignment horizontal="left" vertical="center"/>
    </xf>
    <xf numFmtId="0" fontId="4" fillId="11" borderId="1" xfId="1" applyFont="1" applyFill="1" applyBorder="1" applyAlignment="1">
      <alignment horizontal="center" vertical="center"/>
    </xf>
    <xf numFmtId="43" fontId="4" fillId="11" borderId="1" xfId="1" applyNumberFormat="1" applyFont="1" applyFill="1" applyBorder="1" applyAlignment="1">
      <alignment horizontal="center" vertical="center"/>
    </xf>
    <xf numFmtId="0" fontId="1" fillId="9" borderId="0" xfId="1" applyFill="1" applyAlignment="1">
      <alignment horizontal="center" vertical="center"/>
    </xf>
    <xf numFmtId="0" fontId="1" fillId="11" borderId="0" xfId="1" applyFill="1" applyAlignment="1">
      <alignment horizontal="center" vertical="center"/>
    </xf>
    <xf numFmtId="0" fontId="5" fillId="9" borderId="1" xfId="1" applyFont="1" applyFill="1" applyBorder="1" applyAlignment="1">
      <alignment horizontal="center" vertical="center" wrapText="1"/>
    </xf>
    <xf numFmtId="43" fontId="5" fillId="9" borderId="1" xfId="1" applyNumberFormat="1" applyFont="1" applyFill="1" applyBorder="1" applyAlignment="1">
      <alignment horizontal="center" vertical="center" wrapText="1"/>
    </xf>
    <xf numFmtId="0" fontId="5" fillId="11" borderId="1" xfId="1" applyFont="1" applyFill="1" applyBorder="1" applyAlignment="1">
      <alignment horizontal="center" vertical="center" wrapText="1"/>
    </xf>
    <xf numFmtId="43" fontId="5" fillId="11" borderId="1" xfId="1" applyNumberFormat="1" applyFont="1" applyFill="1" applyBorder="1" applyAlignment="1">
      <alignment horizontal="center" vertical="center" wrapText="1"/>
    </xf>
    <xf numFmtId="43" fontId="2" fillId="12" borderId="1" xfId="1" applyNumberFormat="1" applyFont="1" applyFill="1" applyBorder="1" applyAlignment="1">
      <alignment vertical="center" wrapText="1"/>
    </xf>
    <xf numFmtId="0" fontId="2" fillId="7" borderId="3" xfId="1" applyFont="1" applyFill="1" applyBorder="1" applyAlignment="1">
      <alignment vertical="center" wrapText="1"/>
    </xf>
    <xf numFmtId="0" fontId="1" fillId="9" borderId="4" xfId="1" applyFont="1" applyFill="1" applyBorder="1" applyAlignment="1">
      <alignment horizontal="center" vertical="center"/>
    </xf>
    <xf numFmtId="0" fontId="4" fillId="10" borderId="4" xfId="1" applyFont="1" applyFill="1" applyBorder="1" applyAlignment="1">
      <alignment horizontal="left" vertical="center"/>
    </xf>
    <xf numFmtId="0" fontId="4" fillId="11" borderId="4" xfId="1" applyFont="1" applyFill="1" applyBorder="1" applyAlignment="1">
      <alignment horizontal="left" vertical="center"/>
    </xf>
    <xf numFmtId="0" fontId="5" fillId="9" borderId="4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/>
    </xf>
    <xf numFmtId="43" fontId="2" fillId="7" borderId="2" xfId="1" applyNumberFormat="1" applyFont="1" applyFill="1" applyBorder="1" applyAlignment="1">
      <alignment vertical="center" wrapText="1"/>
    </xf>
    <xf numFmtId="49" fontId="1" fillId="0" borderId="0" xfId="3" applyNumberFormat="1" applyFont="1" applyBorder="1" applyAlignment="1">
      <alignment horizontal="center" vertical="center"/>
    </xf>
    <xf numFmtId="0" fontId="1" fillId="0" borderId="4" xfId="1" applyFill="1" applyBorder="1" applyAlignment="1">
      <alignment horizontal="center" vertical="center"/>
    </xf>
    <xf numFmtId="0" fontId="1" fillId="0" borderId="4" xfId="1" applyFont="1" applyFill="1" applyBorder="1" applyAlignment="1">
      <alignment horizontal="center" vertical="center"/>
    </xf>
    <xf numFmtId="0" fontId="0" fillId="0" borderId="1" xfId="0" applyBorder="1"/>
    <xf numFmtId="49" fontId="1" fillId="0" borderId="1" xfId="1" applyNumberFormat="1" applyFill="1" applyBorder="1" applyAlignment="1">
      <alignment horizontal="center"/>
    </xf>
    <xf numFmtId="0" fontId="0" fillId="0" borderId="1" xfId="0" applyBorder="1" applyAlignment="1">
      <alignment wrapText="1"/>
    </xf>
    <xf numFmtId="165" fontId="7" fillId="13" borderId="9" xfId="0" applyNumberFormat="1" applyFont="1" applyFill="1" applyBorder="1" applyAlignment="1" applyProtection="1">
      <alignment vertical="top"/>
    </xf>
    <xf numFmtId="0" fontId="4" fillId="11" borderId="1" xfId="1" applyFont="1" applyFill="1" applyBorder="1" applyAlignment="1">
      <alignment vertical="center"/>
    </xf>
    <xf numFmtId="0" fontId="4" fillId="10" borderId="1" xfId="1" applyFont="1" applyFill="1" applyBorder="1" applyAlignment="1">
      <alignment vertical="center"/>
    </xf>
    <xf numFmtId="0" fontId="1" fillId="0" borderId="4" xfId="1" applyFill="1" applyBorder="1" applyAlignment="1">
      <alignment horizontal="center" vertical="center" wrapText="1"/>
    </xf>
    <xf numFmtId="0" fontId="5" fillId="9" borderId="1" xfId="1" applyFont="1" applyFill="1" applyBorder="1" applyAlignment="1">
      <alignment vertical="center" wrapText="1"/>
    </xf>
    <xf numFmtId="43" fontId="4" fillId="10" borderId="1" xfId="1" applyNumberFormat="1" applyFont="1" applyFill="1" applyBorder="1" applyAlignment="1">
      <alignment vertical="center"/>
    </xf>
    <xf numFmtId="43" fontId="4" fillId="11" borderId="1" xfId="1" applyNumberFormat="1" applyFont="1" applyFill="1" applyBorder="1" applyAlignment="1">
      <alignment vertical="center"/>
    </xf>
    <xf numFmtId="43" fontId="6" fillId="2" borderId="0" xfId="1" applyNumberFormat="1" applyFont="1" applyFill="1" applyAlignment="1">
      <alignment horizontal="center" vertical="center"/>
    </xf>
    <xf numFmtId="43" fontId="5" fillId="9" borderId="1" xfId="1" applyNumberFormat="1" applyFont="1" applyFill="1" applyBorder="1" applyAlignment="1">
      <alignment vertical="center" wrapText="1"/>
    </xf>
    <xf numFmtId="43" fontId="8" fillId="7" borderId="1" xfId="1" applyNumberFormat="1" applyFont="1" applyFill="1" applyBorder="1" applyAlignment="1">
      <alignment vertical="center" wrapText="1"/>
    </xf>
    <xf numFmtId="43" fontId="2" fillId="4" borderId="2" xfId="1" applyNumberFormat="1" applyFont="1" applyFill="1" applyBorder="1" applyAlignment="1">
      <alignment vertical="center" wrapText="1"/>
    </xf>
    <xf numFmtId="165" fontId="7" fillId="13" borderId="0" xfId="0" applyNumberFormat="1" applyFont="1" applyFill="1" applyBorder="1" applyAlignment="1" applyProtection="1">
      <alignment vertical="top"/>
    </xf>
    <xf numFmtId="0" fontId="9" fillId="14" borderId="10" xfId="0" applyFont="1" applyFill="1" applyBorder="1" applyAlignment="1" applyProtection="1">
      <alignment horizontal="left" vertical="center" wrapText="1"/>
    </xf>
    <xf numFmtId="4" fontId="10" fillId="0" borderId="0" xfId="0" applyNumberFormat="1" applyFont="1"/>
    <xf numFmtId="43" fontId="2" fillId="11" borderId="1" xfId="1" applyNumberFormat="1" applyFont="1" applyFill="1" applyBorder="1" applyAlignment="1">
      <alignment vertical="center" wrapText="1"/>
    </xf>
    <xf numFmtId="43" fontId="5" fillId="11" borderId="1" xfId="1" applyNumberFormat="1" applyFont="1" applyFill="1" applyBorder="1" applyAlignment="1">
      <alignment vertical="center" wrapText="1"/>
    </xf>
    <xf numFmtId="43" fontId="1" fillId="11" borderId="1" xfId="3" applyNumberFormat="1" applyFont="1" applyFill="1" applyBorder="1" applyAlignment="1">
      <alignment horizontal="center" vertical="center"/>
    </xf>
    <xf numFmtId="43" fontId="2" fillId="11" borderId="2" xfId="1" applyNumberFormat="1" applyFont="1" applyFill="1" applyBorder="1" applyAlignment="1">
      <alignment vertical="center" wrapText="1"/>
    </xf>
    <xf numFmtId="0" fontId="5" fillId="11" borderId="1" xfId="1" applyFont="1" applyFill="1" applyBorder="1" applyAlignment="1">
      <alignment vertical="center" wrapText="1"/>
    </xf>
    <xf numFmtId="49" fontId="1" fillId="11" borderId="0" xfId="3" applyNumberFormat="1" applyFont="1" applyFill="1" applyBorder="1" applyAlignment="1">
      <alignment horizontal="center" vertical="center"/>
    </xf>
    <xf numFmtId="49" fontId="1" fillId="11" borderId="0" xfId="1" applyNumberFormat="1" applyFill="1" applyAlignment="1">
      <alignment horizontal="center" vertical="center"/>
    </xf>
    <xf numFmtId="49" fontId="1" fillId="11" borderId="1" xfId="3" applyNumberFormat="1" applyFont="1" applyFill="1" applyBorder="1" applyAlignment="1">
      <alignment horizontal="center" vertical="center"/>
    </xf>
    <xf numFmtId="0" fontId="4" fillId="9" borderId="7" xfId="1" applyFont="1" applyFill="1" applyBorder="1" applyAlignment="1">
      <alignment horizontal="center" vertical="center" wrapText="1"/>
    </xf>
    <xf numFmtId="0" fontId="4" fillId="9" borderId="6" xfId="1" applyFont="1" applyFill="1" applyBorder="1" applyAlignment="1">
      <alignment horizontal="center" vertical="center" wrapText="1"/>
    </xf>
    <xf numFmtId="0" fontId="4" fillId="10" borderId="4" xfId="1" applyFont="1" applyFill="1" applyBorder="1" applyAlignment="1">
      <alignment horizontal="left" vertical="center"/>
    </xf>
    <xf numFmtId="0" fontId="4" fillId="10" borderId="3" xfId="1" applyFont="1" applyFill="1" applyBorder="1" applyAlignment="1">
      <alignment horizontal="left" vertical="center"/>
    </xf>
    <xf numFmtId="0" fontId="4" fillId="10" borderId="2" xfId="1" applyFont="1" applyFill="1" applyBorder="1" applyAlignment="1">
      <alignment horizontal="left" vertical="center"/>
    </xf>
    <xf numFmtId="0" fontId="4" fillId="11" borderId="4" xfId="1" applyFont="1" applyFill="1" applyBorder="1" applyAlignment="1">
      <alignment horizontal="left" vertical="center"/>
    </xf>
    <xf numFmtId="0" fontId="4" fillId="11" borderId="3" xfId="1" applyFont="1" applyFill="1" applyBorder="1" applyAlignment="1">
      <alignment horizontal="left" vertical="center"/>
    </xf>
    <xf numFmtId="43" fontId="6" fillId="12" borderId="1" xfId="1" applyNumberFormat="1" applyFont="1" applyFill="1" applyBorder="1" applyAlignment="1">
      <alignment horizontal="center" vertical="center"/>
    </xf>
    <xf numFmtId="0" fontId="6" fillId="12" borderId="1" xfId="1" applyFont="1" applyFill="1" applyBorder="1" applyAlignment="1">
      <alignment horizontal="center" vertical="center"/>
    </xf>
    <xf numFmtId="0" fontId="4" fillId="11" borderId="7" xfId="1" applyFont="1" applyFill="1" applyBorder="1" applyAlignment="1">
      <alignment horizontal="center" vertical="center" wrapText="1"/>
    </xf>
    <xf numFmtId="0" fontId="4" fillId="11" borderId="6" xfId="1" applyFont="1" applyFill="1" applyBorder="1" applyAlignment="1">
      <alignment horizontal="center" vertical="center" wrapText="1"/>
    </xf>
    <xf numFmtId="43" fontId="4" fillId="9" borderId="7" xfId="2" applyNumberFormat="1" applyFont="1" applyFill="1" applyBorder="1" applyAlignment="1">
      <alignment horizontal="center" vertical="center" wrapText="1"/>
    </xf>
    <xf numFmtId="43" fontId="4" fillId="9" borderId="6" xfId="2" applyNumberFormat="1" applyFont="1" applyFill="1" applyBorder="1" applyAlignment="1">
      <alignment horizontal="center" vertical="center" wrapText="1"/>
    </xf>
    <xf numFmtId="43" fontId="6" fillId="15" borderId="11" xfId="1" applyNumberFormat="1" applyFont="1" applyFill="1" applyBorder="1" applyAlignment="1">
      <alignment horizontal="center" vertical="center"/>
    </xf>
    <xf numFmtId="43" fontId="6" fillId="15" borderId="8" xfId="1" applyNumberFormat="1" applyFont="1" applyFill="1" applyBorder="1" applyAlignment="1">
      <alignment horizontal="center" vertical="center"/>
    </xf>
    <xf numFmtId="0" fontId="4" fillId="9" borderId="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left" vertical="center"/>
    </xf>
    <xf numFmtId="0" fontId="4" fillId="3" borderId="3" xfId="1" applyFont="1" applyFill="1" applyBorder="1" applyAlignment="1">
      <alignment horizontal="left" vertical="center"/>
    </xf>
    <xf numFmtId="0" fontId="4" fillId="3" borderId="2" xfId="1" applyFont="1" applyFill="1" applyBorder="1" applyAlignment="1">
      <alignment horizontal="left" vertical="center"/>
    </xf>
    <xf numFmtId="0" fontId="4" fillId="11" borderId="2" xfId="1" applyFont="1" applyFill="1" applyBorder="1" applyAlignment="1">
      <alignment horizontal="left" vertical="center"/>
    </xf>
    <xf numFmtId="0" fontId="5" fillId="11" borderId="4" xfId="1" applyFont="1" applyFill="1" applyBorder="1" applyAlignment="1">
      <alignment horizontal="left" vertical="center" wrapText="1"/>
    </xf>
    <xf numFmtId="0" fontId="5" fillId="11" borderId="3" xfId="1" applyFont="1" applyFill="1" applyBorder="1" applyAlignment="1">
      <alignment horizontal="left" vertical="center" wrapText="1"/>
    </xf>
    <xf numFmtId="0" fontId="5" fillId="11" borderId="2" xfId="1" applyFont="1" applyFill="1" applyBorder="1" applyAlignment="1">
      <alignment horizontal="left" vertical="center" wrapText="1"/>
    </xf>
    <xf numFmtId="0" fontId="5" fillId="9" borderId="4" xfId="1" applyFont="1" applyFill="1" applyBorder="1" applyAlignment="1">
      <alignment horizontal="left" vertical="center" wrapText="1"/>
    </xf>
    <xf numFmtId="0" fontId="5" fillId="9" borderId="3" xfId="1" applyFont="1" applyFill="1" applyBorder="1" applyAlignment="1">
      <alignment horizontal="left" vertical="center" wrapText="1"/>
    </xf>
    <xf numFmtId="0" fontId="5" fillId="9" borderId="2" xfId="1" applyFont="1" applyFill="1" applyBorder="1" applyAlignment="1">
      <alignment horizontal="left" vertical="center" wrapText="1"/>
    </xf>
    <xf numFmtId="0" fontId="2" fillId="7" borderId="5" xfId="1" applyFont="1" applyFill="1" applyBorder="1" applyAlignment="1">
      <alignment horizontal="center" vertical="center" wrapText="1"/>
    </xf>
    <xf numFmtId="0" fontId="2" fillId="7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49" fontId="4" fillId="9" borderId="1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/>
    </xf>
    <xf numFmtId="0" fontId="4" fillId="9" borderId="7" xfId="1" applyFont="1" applyFill="1" applyBorder="1" applyAlignment="1">
      <alignment horizontal="left" vertical="center" wrapText="1"/>
    </xf>
    <xf numFmtId="0" fontId="4" fillId="9" borderId="6" xfId="1" applyFont="1" applyFill="1" applyBorder="1" applyAlignment="1">
      <alignment horizontal="left" vertical="center" wrapText="1"/>
    </xf>
  </cellXfs>
  <cellStyles count="4">
    <cellStyle name="Comma 2" xfId="3"/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5"/>
  <sheetViews>
    <sheetView tabSelected="1" view="pageBreakPreview" topLeftCell="B34" zoomScale="60" workbookViewId="0">
      <selection activeCell="A49" sqref="A49:E49"/>
    </sheetView>
  </sheetViews>
  <sheetFormatPr defaultRowHeight="15.75"/>
  <cols>
    <col min="1" max="1" width="1.5703125" style="9" hidden="1" customWidth="1"/>
    <col min="2" max="2" width="8.28515625" style="8" customWidth="1"/>
    <col min="3" max="3" width="12.85546875" style="1" customWidth="1"/>
    <col min="4" max="4" width="11.7109375" style="8" customWidth="1"/>
    <col min="5" max="5" width="56.5703125" style="7" customWidth="1"/>
    <col min="6" max="6" width="8.28515625" style="1" customWidth="1"/>
    <col min="7" max="7" width="2.7109375" style="6" hidden="1" customWidth="1"/>
    <col min="8" max="8" width="21.85546875" style="5" customWidth="1"/>
    <col min="9" max="9" width="20" style="4" customWidth="1"/>
    <col min="10" max="10" width="20" style="3" customWidth="1"/>
    <col min="11" max="11" width="24.85546875" style="48" customWidth="1"/>
    <col min="12" max="12" width="20.7109375" style="1" customWidth="1"/>
    <col min="13" max="13" width="19.28515625" style="1" customWidth="1"/>
    <col min="14" max="15" width="21.42578125" style="1" customWidth="1"/>
    <col min="16" max="16" width="23.7109375" style="48" customWidth="1"/>
    <col min="17" max="17" width="74.28515625" style="1" customWidth="1"/>
    <col min="18" max="16384" width="9.140625" style="1"/>
  </cols>
  <sheetData>
    <row r="1" spans="1:17" ht="47.25" customHeight="1">
      <c r="A1" s="119" t="s">
        <v>32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17" ht="47.25" customHeight="1">
      <c r="A2" s="59"/>
      <c r="B2" s="59"/>
      <c r="C2" s="59"/>
      <c r="D2" s="59"/>
      <c r="E2" s="74"/>
      <c r="F2" s="96" t="s">
        <v>75</v>
      </c>
      <c r="G2" s="97"/>
      <c r="H2" s="97"/>
      <c r="I2" s="97"/>
      <c r="J2" s="97"/>
      <c r="K2" s="97"/>
      <c r="L2" s="102" t="s">
        <v>76</v>
      </c>
      <c r="M2" s="103"/>
      <c r="N2" s="103"/>
      <c r="O2" s="103"/>
      <c r="P2" s="103"/>
      <c r="Q2" s="15"/>
    </row>
    <row r="3" spans="1:17" ht="15.75" customHeight="1">
      <c r="A3" s="13"/>
      <c r="B3" s="118" t="s">
        <v>31</v>
      </c>
      <c r="C3" s="117" t="s">
        <v>30</v>
      </c>
      <c r="D3" s="118" t="s">
        <v>29</v>
      </c>
      <c r="E3" s="120" t="s">
        <v>28</v>
      </c>
      <c r="F3" s="89" t="s">
        <v>33</v>
      </c>
      <c r="G3" s="89" t="s">
        <v>27</v>
      </c>
      <c r="H3" s="89" t="s">
        <v>26</v>
      </c>
      <c r="I3" s="89" t="s">
        <v>25</v>
      </c>
      <c r="J3" s="100" t="s">
        <v>24</v>
      </c>
      <c r="K3" s="98" t="s">
        <v>39</v>
      </c>
      <c r="L3" s="89" t="s">
        <v>26</v>
      </c>
      <c r="M3" s="89" t="s">
        <v>25</v>
      </c>
      <c r="N3" s="100" t="s">
        <v>24</v>
      </c>
      <c r="O3" s="89" t="s">
        <v>68</v>
      </c>
      <c r="P3" s="98" t="s">
        <v>40</v>
      </c>
      <c r="Q3" s="104" t="s">
        <v>23</v>
      </c>
    </row>
    <row r="4" spans="1:17" ht="90" customHeight="1">
      <c r="A4" s="55"/>
      <c r="B4" s="118"/>
      <c r="C4" s="117"/>
      <c r="D4" s="118"/>
      <c r="E4" s="121"/>
      <c r="F4" s="90"/>
      <c r="G4" s="90"/>
      <c r="H4" s="90"/>
      <c r="I4" s="90"/>
      <c r="J4" s="101"/>
      <c r="K4" s="99"/>
      <c r="L4" s="90"/>
      <c r="M4" s="90"/>
      <c r="N4" s="101"/>
      <c r="O4" s="90"/>
      <c r="P4" s="99"/>
      <c r="Q4" s="104"/>
    </row>
    <row r="5" spans="1:17" ht="36" customHeight="1">
      <c r="A5" s="115" t="s">
        <v>22</v>
      </c>
      <c r="B5" s="116"/>
      <c r="C5" s="116"/>
      <c r="D5" s="116"/>
      <c r="E5" s="116"/>
      <c r="F5" s="54"/>
      <c r="G5" s="54"/>
      <c r="H5" s="53">
        <f>H6+H13+H18+H22+H28+H32+H36+H39+H44</f>
        <v>34096.839999999997</v>
      </c>
      <c r="I5" s="53">
        <f>I6+I13+I22+I28+I32+I36+I39+I44</f>
        <v>22848.940000000002</v>
      </c>
      <c r="J5" s="53">
        <f>J6+J9+J13+J18+J22+J28+J32+J36+J39+J44</f>
        <v>157738.68</v>
      </c>
      <c r="K5" s="81">
        <f>H5+I5+J5</f>
        <v>214684.46</v>
      </c>
      <c r="L5" s="77">
        <f>L6+L9+L13+L18+L22+L28+L32+L36+L39+L44</f>
        <v>0</v>
      </c>
      <c r="M5" s="77">
        <f>M6+M9+M13+M18+M22+M28+M32+M36+M39+M44</f>
        <v>74550</v>
      </c>
      <c r="N5" s="77">
        <f>N6+N9+N13+N18+N22+N28+N32+N36+N39+N44</f>
        <v>108756.26999999999</v>
      </c>
      <c r="O5" s="77">
        <f>N5+M5+L5</f>
        <v>183306.27</v>
      </c>
      <c r="P5" s="84">
        <f>K5+O5</f>
        <v>397990.73</v>
      </c>
      <c r="Q5" s="60"/>
    </row>
    <row r="6" spans="1:17" s="48" customFormat="1" ht="30.75" customHeight="1">
      <c r="A6" s="109" t="s">
        <v>21</v>
      </c>
      <c r="B6" s="110"/>
      <c r="C6" s="110"/>
      <c r="D6" s="110"/>
      <c r="E6" s="111"/>
      <c r="F6" s="51"/>
      <c r="G6" s="51"/>
      <c r="H6" s="52">
        <f>H7</f>
        <v>0</v>
      </c>
      <c r="I6" s="52"/>
      <c r="J6" s="52">
        <f>J7</f>
        <v>89937.43</v>
      </c>
      <c r="K6" s="52">
        <f>K7</f>
        <v>89937.43</v>
      </c>
      <c r="L6" s="52">
        <f>L7</f>
        <v>0</v>
      </c>
      <c r="M6" s="52">
        <f>M7</f>
        <v>0</v>
      </c>
      <c r="N6" s="52">
        <f>N7</f>
        <v>58770.77</v>
      </c>
      <c r="O6" s="52">
        <f>N6+M6+L6</f>
        <v>58770.77</v>
      </c>
      <c r="P6" s="52">
        <f>K6+O6</f>
        <v>148708.19999999998</v>
      </c>
      <c r="Q6" s="51"/>
    </row>
    <row r="7" spans="1:17" s="47" customFormat="1" ht="30.75" customHeight="1">
      <c r="A7" s="112" t="s">
        <v>34</v>
      </c>
      <c r="B7" s="113"/>
      <c r="C7" s="113"/>
      <c r="D7" s="113"/>
      <c r="E7" s="114"/>
      <c r="F7" s="49"/>
      <c r="G7" s="49"/>
      <c r="H7" s="50"/>
      <c r="I7" s="50"/>
      <c r="J7" s="50">
        <f>J8</f>
        <v>89937.43</v>
      </c>
      <c r="K7" s="52">
        <f>J7+I7+H7</f>
        <v>89937.43</v>
      </c>
      <c r="L7" s="50">
        <f>L8</f>
        <v>0</v>
      </c>
      <c r="M7" s="50">
        <f>M8</f>
        <v>0</v>
      </c>
      <c r="N7" s="50">
        <f>N8</f>
        <v>58770.77</v>
      </c>
      <c r="O7" s="50"/>
      <c r="P7" s="52"/>
      <c r="Q7" s="49"/>
    </row>
    <row r="8" spans="1:17" s="17" customFormat="1" ht="38.25" customHeight="1">
      <c r="A8" s="18"/>
      <c r="B8" s="25" t="s">
        <v>35</v>
      </c>
      <c r="C8" s="18">
        <v>16317</v>
      </c>
      <c r="D8" s="18">
        <v>53917</v>
      </c>
      <c r="E8" s="24" t="s">
        <v>74</v>
      </c>
      <c r="F8" s="23"/>
      <c r="G8" s="23"/>
      <c r="H8" s="21"/>
      <c r="I8" s="21"/>
      <c r="J8" s="20">
        <v>89937.43</v>
      </c>
      <c r="K8" s="81"/>
      <c r="L8" s="19"/>
      <c r="M8" s="19"/>
      <c r="N8" s="76">
        <v>58770.77</v>
      </c>
      <c r="O8" s="19"/>
      <c r="P8" s="81"/>
      <c r="Q8" s="35" t="s">
        <v>36</v>
      </c>
    </row>
    <row r="9" spans="1:17" s="17" customFormat="1" ht="33" customHeight="1">
      <c r="A9" s="62"/>
      <c r="B9" s="94" t="s">
        <v>42</v>
      </c>
      <c r="C9" s="95"/>
      <c r="D9" s="95"/>
      <c r="E9" s="95"/>
      <c r="F9" s="68"/>
      <c r="G9" s="68"/>
      <c r="H9" s="73">
        <f t="shared" ref="H9:I9" si="0">H10</f>
        <v>0</v>
      </c>
      <c r="I9" s="73">
        <f t="shared" si="0"/>
        <v>0</v>
      </c>
      <c r="J9" s="73">
        <f>J10</f>
        <v>27440</v>
      </c>
      <c r="K9" s="73">
        <f>K10</f>
        <v>27440</v>
      </c>
      <c r="L9" s="73">
        <f>L10</f>
        <v>0</v>
      </c>
      <c r="M9" s="73">
        <f t="shared" ref="M9:N9" si="1">M10</f>
        <v>0</v>
      </c>
      <c r="N9" s="73">
        <f t="shared" si="1"/>
        <v>0</v>
      </c>
      <c r="O9" s="73">
        <f>N9+M9+L9</f>
        <v>0</v>
      </c>
      <c r="P9" s="73">
        <f>O9+K9</f>
        <v>27440</v>
      </c>
      <c r="Q9" s="57"/>
    </row>
    <row r="10" spans="1:17" s="17" customFormat="1" ht="33" customHeight="1">
      <c r="A10" s="62"/>
      <c r="B10" s="112" t="s">
        <v>43</v>
      </c>
      <c r="C10" s="113"/>
      <c r="D10" s="113"/>
      <c r="E10" s="113"/>
      <c r="F10" s="71"/>
      <c r="G10" s="71"/>
      <c r="H10" s="75">
        <f t="shared" ref="H10:I10" si="2">H11+H12</f>
        <v>0</v>
      </c>
      <c r="I10" s="75">
        <f t="shared" si="2"/>
        <v>0</v>
      </c>
      <c r="J10" s="75">
        <f>J11+J12</f>
        <v>27440</v>
      </c>
      <c r="K10" s="82">
        <f>J10+I10+H10</f>
        <v>27440</v>
      </c>
      <c r="L10" s="75">
        <f>L11+L12</f>
        <v>0</v>
      </c>
      <c r="M10" s="75">
        <f t="shared" ref="M10:N10" si="3">M11+M12</f>
        <v>0</v>
      </c>
      <c r="N10" s="75">
        <f t="shared" si="3"/>
        <v>0</v>
      </c>
      <c r="O10" s="71"/>
      <c r="P10" s="85"/>
      <c r="Q10" s="58"/>
    </row>
    <row r="11" spans="1:17" s="17" customFormat="1" ht="75.75" customHeight="1">
      <c r="A11" s="62"/>
      <c r="B11" s="25" t="s">
        <v>44</v>
      </c>
      <c r="C11" s="18">
        <v>17517</v>
      </c>
      <c r="D11" s="18">
        <v>53916</v>
      </c>
      <c r="E11" s="24" t="s">
        <v>81</v>
      </c>
      <c r="F11" s="23"/>
      <c r="G11" s="23"/>
      <c r="H11" s="21"/>
      <c r="I11" s="21"/>
      <c r="J11" s="20">
        <v>10000</v>
      </c>
      <c r="K11" s="81"/>
      <c r="L11" s="19"/>
      <c r="M11" s="19"/>
      <c r="N11" s="19"/>
      <c r="O11" s="19"/>
      <c r="P11" s="81"/>
      <c r="Q11" s="35" t="s">
        <v>45</v>
      </c>
    </row>
    <row r="12" spans="1:17" s="17" customFormat="1" ht="38.25" customHeight="1">
      <c r="A12" s="62"/>
      <c r="B12" s="25" t="s">
        <v>44</v>
      </c>
      <c r="C12" s="18">
        <v>17517</v>
      </c>
      <c r="D12" s="18">
        <v>52269</v>
      </c>
      <c r="E12" s="24" t="s">
        <v>77</v>
      </c>
      <c r="F12" s="23"/>
      <c r="G12" s="23"/>
      <c r="H12" s="21"/>
      <c r="I12" s="21"/>
      <c r="J12" s="20">
        <v>17440</v>
      </c>
      <c r="K12" s="81"/>
      <c r="L12" s="19"/>
      <c r="M12" s="19"/>
      <c r="N12" s="19"/>
      <c r="O12" s="19"/>
      <c r="P12" s="81"/>
      <c r="Q12" s="35" t="s">
        <v>53</v>
      </c>
    </row>
    <row r="13" spans="1:17" s="48" customFormat="1" ht="29.25" customHeight="1">
      <c r="A13" s="94" t="s">
        <v>20</v>
      </c>
      <c r="B13" s="95"/>
      <c r="C13" s="95"/>
      <c r="D13" s="95"/>
      <c r="E13" s="108"/>
      <c r="F13" s="45"/>
      <c r="G13" s="45"/>
      <c r="H13" s="46">
        <f>H14</f>
        <v>0</v>
      </c>
      <c r="I13" s="46">
        <f>I14</f>
        <v>3549.2</v>
      </c>
      <c r="J13" s="46">
        <f>J14</f>
        <v>0</v>
      </c>
      <c r="K13" s="46">
        <f>K14</f>
        <v>3549.2</v>
      </c>
      <c r="L13" s="46">
        <f>L14</f>
        <v>0</v>
      </c>
      <c r="M13" s="46">
        <f t="shared" ref="M13:N13" si="4">M14</f>
        <v>56450</v>
      </c>
      <c r="N13" s="46">
        <f t="shared" si="4"/>
        <v>40000</v>
      </c>
      <c r="O13" s="46">
        <f>N13+M13+L13</f>
        <v>96450</v>
      </c>
      <c r="P13" s="46">
        <f>O13+K13</f>
        <v>99999.2</v>
      </c>
      <c r="Q13" s="45"/>
    </row>
    <row r="14" spans="1:17" s="43" customFormat="1" ht="29.25" customHeight="1">
      <c r="A14" s="91" t="s">
        <v>19</v>
      </c>
      <c r="B14" s="92"/>
      <c r="C14" s="92"/>
      <c r="D14" s="92"/>
      <c r="E14" s="93"/>
      <c r="F14" s="31"/>
      <c r="G14" s="31"/>
      <c r="H14" s="37">
        <f>SUM(H15:H17)</f>
        <v>0</v>
      </c>
      <c r="I14" s="37">
        <f>SUM(I15:I17)</f>
        <v>3549.2</v>
      </c>
      <c r="J14" s="37">
        <f>SUM(J15:J17)</f>
        <v>0</v>
      </c>
      <c r="K14" s="46">
        <f>J14+I14+H14</f>
        <v>3549.2</v>
      </c>
      <c r="L14" s="37">
        <f>SUM(L15:L17)</f>
        <v>0</v>
      </c>
      <c r="M14" s="37">
        <f>SUM(M15:M17)</f>
        <v>56450</v>
      </c>
      <c r="N14" s="37">
        <f>SUM(N15:N17)</f>
        <v>40000</v>
      </c>
      <c r="O14" s="37"/>
      <c r="P14" s="46">
        <f>SUM(P15:P17)</f>
        <v>0</v>
      </c>
      <c r="Q14" s="31"/>
    </row>
    <row r="15" spans="1:17" s="17" customFormat="1" ht="38.25" customHeight="1">
      <c r="A15" s="27"/>
      <c r="B15" s="25" t="s">
        <v>18</v>
      </c>
      <c r="C15" s="18">
        <v>18017</v>
      </c>
      <c r="D15" s="25" t="s">
        <v>4</v>
      </c>
      <c r="E15" s="24" t="s">
        <v>37</v>
      </c>
      <c r="F15" s="23"/>
      <c r="G15" s="23"/>
      <c r="H15" s="21"/>
      <c r="I15" s="21"/>
      <c r="J15" s="20"/>
      <c r="K15" s="81"/>
      <c r="L15" s="19"/>
      <c r="M15" s="76"/>
      <c r="N15" s="76">
        <v>40000</v>
      </c>
      <c r="O15" s="19"/>
      <c r="P15" s="81"/>
      <c r="Q15" s="35" t="s">
        <v>38</v>
      </c>
    </row>
    <row r="16" spans="1:17" s="17" customFormat="1" ht="39.75" customHeight="1">
      <c r="A16" s="27"/>
      <c r="B16" s="25" t="s">
        <v>18</v>
      </c>
      <c r="C16" s="18">
        <v>18017</v>
      </c>
      <c r="D16" s="25"/>
      <c r="E16" s="24" t="s">
        <v>46</v>
      </c>
      <c r="F16" s="23"/>
      <c r="G16" s="23"/>
      <c r="H16" s="21"/>
      <c r="I16" s="21"/>
      <c r="J16" s="20"/>
      <c r="K16" s="81"/>
      <c r="L16" s="19"/>
      <c r="M16" s="76">
        <v>50000</v>
      </c>
      <c r="N16" s="76"/>
      <c r="O16" s="19"/>
      <c r="P16" s="81"/>
      <c r="Q16" s="35" t="s">
        <v>47</v>
      </c>
    </row>
    <row r="17" spans="1:17" s="17" customFormat="1" ht="60" customHeight="1">
      <c r="A17" s="27"/>
      <c r="B17" s="25" t="s">
        <v>18</v>
      </c>
      <c r="C17" s="18">
        <v>18017</v>
      </c>
      <c r="D17" s="25"/>
      <c r="E17" s="24" t="s">
        <v>78</v>
      </c>
      <c r="F17" s="23"/>
      <c r="G17" s="23"/>
      <c r="H17" s="21"/>
      <c r="I17" s="21">
        <v>3549.2</v>
      </c>
      <c r="J17" s="20"/>
      <c r="K17" s="81"/>
      <c r="L17" s="19"/>
      <c r="M17" s="76">
        <v>6450</v>
      </c>
      <c r="N17" s="76"/>
      <c r="O17" s="19"/>
      <c r="P17" s="81"/>
      <c r="Q17" s="35" t="s">
        <v>41</v>
      </c>
    </row>
    <row r="18" spans="1:17" s="17" customFormat="1" ht="28.5" customHeight="1">
      <c r="A18" s="63"/>
      <c r="B18" s="94" t="s">
        <v>62</v>
      </c>
      <c r="C18" s="95"/>
      <c r="D18" s="95"/>
      <c r="E18" s="95"/>
      <c r="F18" s="68"/>
      <c r="G18" s="68"/>
      <c r="H18" s="73">
        <f>H19</f>
        <v>16469.57</v>
      </c>
      <c r="I18" s="68"/>
      <c r="J18" s="68"/>
      <c r="K18" s="68">
        <f>K19</f>
        <v>16469.57</v>
      </c>
      <c r="L18" s="73">
        <f>L19</f>
        <v>0</v>
      </c>
      <c r="M18" s="73">
        <f t="shared" ref="M18:N18" si="5">M19</f>
        <v>0</v>
      </c>
      <c r="N18" s="73">
        <f t="shared" si="5"/>
        <v>0</v>
      </c>
      <c r="O18" s="73">
        <f>N18+M18+L18</f>
        <v>0</v>
      </c>
      <c r="P18" s="73">
        <f>O18+K18</f>
        <v>16469.57</v>
      </c>
      <c r="Q18" s="57"/>
    </row>
    <row r="19" spans="1:17" s="17" customFormat="1" ht="28.5" customHeight="1">
      <c r="A19" s="63"/>
      <c r="B19" s="91" t="s">
        <v>63</v>
      </c>
      <c r="C19" s="92"/>
      <c r="D19" s="92"/>
      <c r="E19" s="92"/>
      <c r="F19" s="69"/>
      <c r="G19" s="69"/>
      <c r="H19" s="72">
        <f>H20+H21</f>
        <v>16469.57</v>
      </c>
      <c r="I19" s="69"/>
      <c r="J19" s="69"/>
      <c r="K19" s="68">
        <f t="shared" ref="K19:K51" si="6">H19+I19+J19</f>
        <v>16469.57</v>
      </c>
      <c r="L19" s="72">
        <f>L20+L21</f>
        <v>0</v>
      </c>
      <c r="M19" s="72">
        <f t="shared" ref="M19:N19" si="7">M20+M21</f>
        <v>0</v>
      </c>
      <c r="N19" s="72">
        <f t="shared" si="7"/>
        <v>0</v>
      </c>
      <c r="O19" s="69"/>
      <c r="P19" s="68"/>
      <c r="Q19" s="56"/>
    </row>
    <row r="20" spans="1:17" s="17" customFormat="1" ht="49.5" customHeight="1">
      <c r="A20" s="63"/>
      <c r="B20" s="25" t="s">
        <v>64</v>
      </c>
      <c r="C20" s="18">
        <v>47017</v>
      </c>
      <c r="D20" s="25"/>
      <c r="E20" s="24" t="s">
        <v>69</v>
      </c>
      <c r="F20" s="23"/>
      <c r="G20" s="23"/>
      <c r="H20" s="21">
        <v>16469.57</v>
      </c>
      <c r="I20" s="21"/>
      <c r="J20" s="20"/>
      <c r="K20" s="81"/>
      <c r="L20" s="19"/>
      <c r="M20" s="19"/>
      <c r="N20" s="19"/>
      <c r="O20" s="19"/>
      <c r="P20" s="81"/>
      <c r="Q20" s="70" t="s">
        <v>70</v>
      </c>
    </row>
    <row r="21" spans="1:17" s="17" customFormat="1" ht="28.5" customHeight="1">
      <c r="A21" s="63"/>
      <c r="B21" s="25"/>
      <c r="C21" s="18"/>
      <c r="D21" s="25"/>
      <c r="E21" s="24"/>
      <c r="F21" s="23"/>
      <c r="G21" s="23"/>
      <c r="H21" s="21"/>
      <c r="I21" s="21"/>
      <c r="J21" s="20"/>
      <c r="K21" s="81">
        <f t="shared" si="6"/>
        <v>0</v>
      </c>
      <c r="L21" s="19"/>
      <c r="M21" s="19"/>
      <c r="N21" s="19"/>
      <c r="O21" s="19"/>
      <c r="P21" s="81"/>
      <c r="Q21" s="70"/>
    </row>
    <row r="22" spans="1:17" s="17" customFormat="1" ht="27" customHeight="1">
      <c r="A22" s="63"/>
      <c r="B22" s="94" t="s">
        <v>49</v>
      </c>
      <c r="C22" s="95"/>
      <c r="D22" s="95"/>
      <c r="E22" s="95"/>
      <c r="F22" s="68"/>
      <c r="G22" s="68"/>
      <c r="H22" s="73">
        <f t="shared" ref="H22:I22" si="8">H23</f>
        <v>0</v>
      </c>
      <c r="I22" s="73">
        <f t="shared" si="8"/>
        <v>0</v>
      </c>
      <c r="J22" s="73">
        <f>J23</f>
        <v>19050</v>
      </c>
      <c r="K22" s="73">
        <f>K23</f>
        <v>19050</v>
      </c>
      <c r="L22" s="68"/>
      <c r="M22" s="68"/>
      <c r="N22" s="68"/>
      <c r="O22" s="68"/>
      <c r="P22" s="73">
        <f>O22+K22</f>
        <v>19050</v>
      </c>
      <c r="Q22" s="57"/>
    </row>
    <row r="23" spans="1:17" s="17" customFormat="1" ht="27" customHeight="1">
      <c r="A23" s="63"/>
      <c r="B23" s="91" t="s">
        <v>72</v>
      </c>
      <c r="C23" s="92"/>
      <c r="D23" s="92"/>
      <c r="E23" s="92"/>
      <c r="F23" s="69"/>
      <c r="G23" s="69"/>
      <c r="H23" s="72">
        <f t="shared" ref="H23:I23" si="9">H24+H25+H26+H27</f>
        <v>0</v>
      </c>
      <c r="I23" s="72">
        <f t="shared" si="9"/>
        <v>0</v>
      </c>
      <c r="J23" s="72">
        <f>J24+J25+J26+J27</f>
        <v>19050</v>
      </c>
      <c r="K23" s="73">
        <f>J23+I23+H23</f>
        <v>19050</v>
      </c>
      <c r="L23" s="69"/>
      <c r="M23" s="69"/>
      <c r="N23" s="69"/>
      <c r="O23" s="69"/>
      <c r="P23" s="68"/>
      <c r="Q23" s="56"/>
    </row>
    <row r="24" spans="1:17" s="17" customFormat="1" ht="62.25" customHeight="1">
      <c r="A24" s="63"/>
      <c r="B24" s="65" t="s">
        <v>50</v>
      </c>
      <c r="C24" s="65" t="s">
        <v>51</v>
      </c>
      <c r="D24" s="65" t="s">
        <v>48</v>
      </c>
      <c r="E24" s="64" t="s">
        <v>79</v>
      </c>
      <c r="F24" s="23"/>
      <c r="G24" s="23"/>
      <c r="H24" s="21"/>
      <c r="I24" s="21"/>
      <c r="J24" s="76">
        <v>7180</v>
      </c>
      <c r="K24" s="81"/>
      <c r="L24" s="19"/>
      <c r="M24" s="19"/>
      <c r="N24" s="19"/>
      <c r="O24" s="19"/>
      <c r="P24" s="81"/>
      <c r="Q24" s="35" t="s">
        <v>53</v>
      </c>
    </row>
    <row r="25" spans="1:17" s="17" customFormat="1" ht="62.25" customHeight="1" thickBot="1">
      <c r="A25" s="63"/>
      <c r="B25" s="25" t="s">
        <v>50</v>
      </c>
      <c r="C25" s="25" t="s">
        <v>51</v>
      </c>
      <c r="D25" s="25" t="s">
        <v>52</v>
      </c>
      <c r="E25" s="66" t="s">
        <v>80</v>
      </c>
      <c r="F25" s="23"/>
      <c r="G25" s="23"/>
      <c r="H25" s="21"/>
      <c r="I25" s="21"/>
      <c r="J25" s="76">
        <v>8440</v>
      </c>
      <c r="K25" s="81"/>
      <c r="L25" s="19"/>
      <c r="M25" s="19"/>
      <c r="N25" s="19"/>
      <c r="O25" s="19"/>
      <c r="P25" s="81"/>
      <c r="Q25" s="35" t="s">
        <v>53</v>
      </c>
    </row>
    <row r="26" spans="1:17" s="17" customFormat="1" ht="62.25" customHeight="1" thickBot="1">
      <c r="A26" s="63"/>
      <c r="B26" s="25" t="s">
        <v>50</v>
      </c>
      <c r="C26" s="25" t="s">
        <v>51</v>
      </c>
      <c r="D26" s="25" t="s">
        <v>55</v>
      </c>
      <c r="E26" s="66" t="s">
        <v>82</v>
      </c>
      <c r="F26" s="23"/>
      <c r="G26" s="23"/>
      <c r="H26" s="21"/>
      <c r="I26" s="21"/>
      <c r="J26" s="20">
        <v>3430</v>
      </c>
      <c r="K26" s="81"/>
      <c r="L26" s="19"/>
      <c r="M26" s="19"/>
      <c r="N26" s="67"/>
      <c r="O26" s="78"/>
      <c r="P26" s="81"/>
      <c r="Q26" s="35" t="s">
        <v>53</v>
      </c>
    </row>
    <row r="27" spans="1:17" s="17" customFormat="1" ht="62.25" customHeight="1">
      <c r="A27" s="63"/>
      <c r="B27" s="25"/>
      <c r="C27" s="18"/>
      <c r="D27" s="25"/>
      <c r="E27" s="24"/>
      <c r="F27" s="23"/>
      <c r="G27" s="23"/>
      <c r="H27" s="21"/>
      <c r="I27" s="21"/>
      <c r="J27" s="20"/>
      <c r="K27" s="81"/>
      <c r="L27" s="19"/>
      <c r="M27" s="19"/>
      <c r="N27" s="19"/>
      <c r="O27" s="19"/>
      <c r="P27" s="81"/>
      <c r="Q27" s="35"/>
    </row>
    <row r="28" spans="1:17" ht="32.25" customHeight="1">
      <c r="A28" s="94" t="s">
        <v>17</v>
      </c>
      <c r="B28" s="95"/>
      <c r="C28" s="95"/>
      <c r="D28" s="95"/>
      <c r="E28" s="108"/>
      <c r="F28" s="45"/>
      <c r="G28" s="45"/>
      <c r="H28" s="46">
        <f>H29</f>
        <v>0</v>
      </c>
      <c r="I28" s="46">
        <f>I29</f>
        <v>0</v>
      </c>
      <c r="J28" s="46">
        <f>J29</f>
        <v>2082</v>
      </c>
      <c r="K28" s="46">
        <f>K29</f>
        <v>2082</v>
      </c>
      <c r="L28" s="46">
        <f>L29</f>
        <v>0</v>
      </c>
      <c r="M28" s="46">
        <f t="shared" ref="M28:N28" si="10">M29</f>
        <v>0</v>
      </c>
      <c r="N28" s="46">
        <f t="shared" si="10"/>
        <v>9985.5</v>
      </c>
      <c r="O28" s="46">
        <f>L28+M28+N28</f>
        <v>9985.5</v>
      </c>
      <c r="P28" s="46">
        <f>K28+O28</f>
        <v>12067.5</v>
      </c>
      <c r="Q28" s="45"/>
    </row>
    <row r="29" spans="1:17" s="47" customFormat="1" ht="32.25" customHeight="1">
      <c r="A29" s="91" t="s">
        <v>16</v>
      </c>
      <c r="B29" s="92"/>
      <c r="C29" s="92"/>
      <c r="D29" s="92"/>
      <c r="E29" s="93"/>
      <c r="F29" s="31"/>
      <c r="G29" s="31"/>
      <c r="H29" s="37">
        <f>SUM(H30:H31)</f>
        <v>0</v>
      </c>
      <c r="I29" s="37">
        <f>SUM(I30:I31)</f>
        <v>0</v>
      </c>
      <c r="J29" s="37">
        <f>SUM(J30:J31)</f>
        <v>2082</v>
      </c>
      <c r="K29" s="46">
        <f t="shared" si="6"/>
        <v>2082</v>
      </c>
      <c r="L29" s="37">
        <f>L30+L31</f>
        <v>0</v>
      </c>
      <c r="M29" s="37">
        <f t="shared" ref="M29:N29" si="11">M30+M31</f>
        <v>0</v>
      </c>
      <c r="N29" s="37">
        <f t="shared" si="11"/>
        <v>9985.5</v>
      </c>
      <c r="O29" s="37"/>
      <c r="P29" s="46"/>
      <c r="Q29" s="31"/>
    </row>
    <row r="30" spans="1:17" s="17" customFormat="1" ht="49.5" customHeight="1">
      <c r="A30" s="27"/>
      <c r="B30" s="25" t="s">
        <v>15</v>
      </c>
      <c r="C30" s="18">
        <v>48017</v>
      </c>
      <c r="D30" s="25" t="s">
        <v>54</v>
      </c>
      <c r="E30" s="24" t="s">
        <v>83</v>
      </c>
      <c r="F30" s="23"/>
      <c r="G30" s="23"/>
      <c r="H30" s="21"/>
      <c r="I30" s="21"/>
      <c r="J30" s="32">
        <v>2082</v>
      </c>
      <c r="K30" s="81"/>
      <c r="L30" s="19"/>
      <c r="M30" s="19"/>
      <c r="N30" s="19"/>
      <c r="O30" s="19"/>
      <c r="P30" s="81"/>
      <c r="Q30" s="35" t="s">
        <v>53</v>
      </c>
    </row>
    <row r="31" spans="1:17" s="17" customFormat="1" ht="49.5" customHeight="1">
      <c r="A31" s="27"/>
      <c r="B31" s="25" t="s">
        <v>15</v>
      </c>
      <c r="C31" s="18">
        <v>48017</v>
      </c>
      <c r="D31" s="25" t="s">
        <v>57</v>
      </c>
      <c r="E31" s="24" t="s">
        <v>56</v>
      </c>
      <c r="F31" s="23"/>
      <c r="G31" s="23"/>
      <c r="H31" s="21"/>
      <c r="I31" s="21"/>
      <c r="J31" s="32"/>
      <c r="K31" s="81">
        <f t="shared" si="6"/>
        <v>0</v>
      </c>
      <c r="L31" s="19"/>
      <c r="M31" s="19"/>
      <c r="N31" s="80">
        <v>9985.5</v>
      </c>
      <c r="O31" s="19"/>
      <c r="P31" s="81"/>
      <c r="Q31" s="35" t="s">
        <v>58</v>
      </c>
    </row>
    <row r="32" spans="1:17" s="40" customFormat="1" ht="34.5" customHeight="1">
      <c r="A32" s="105" t="s">
        <v>14</v>
      </c>
      <c r="B32" s="106"/>
      <c r="C32" s="106"/>
      <c r="D32" s="106"/>
      <c r="E32" s="107"/>
      <c r="F32" s="41"/>
      <c r="G32" s="41"/>
      <c r="H32" s="42">
        <f t="shared" ref="H32:J33" si="12">H33</f>
        <v>0</v>
      </c>
      <c r="I32" s="42">
        <f t="shared" si="12"/>
        <v>10000</v>
      </c>
      <c r="J32" s="42">
        <f t="shared" si="12"/>
        <v>4645.1499999999996</v>
      </c>
      <c r="K32" s="46">
        <f>K33</f>
        <v>14645.15</v>
      </c>
      <c r="L32" s="42"/>
      <c r="M32" s="42"/>
      <c r="N32" s="42"/>
      <c r="O32" s="42"/>
      <c r="P32" s="46"/>
      <c r="Q32" s="41"/>
    </row>
    <row r="33" spans="1:17" s="43" customFormat="1" ht="34.5" customHeight="1">
      <c r="A33" s="91" t="s">
        <v>13</v>
      </c>
      <c r="B33" s="92"/>
      <c r="C33" s="92"/>
      <c r="D33" s="92"/>
      <c r="E33" s="93"/>
      <c r="F33" s="31"/>
      <c r="G33" s="31"/>
      <c r="H33" s="37"/>
      <c r="I33" s="37">
        <f t="shared" si="12"/>
        <v>10000</v>
      </c>
      <c r="J33" s="37">
        <f>J34+J35</f>
        <v>4645.1499999999996</v>
      </c>
      <c r="K33" s="46">
        <f t="shared" si="6"/>
        <v>14645.15</v>
      </c>
      <c r="L33" s="37"/>
      <c r="M33" s="37"/>
      <c r="N33" s="37"/>
      <c r="O33" s="37"/>
      <c r="P33" s="46"/>
      <c r="Q33" s="31"/>
    </row>
    <row r="34" spans="1:17" s="17" customFormat="1" ht="70.5" customHeight="1">
      <c r="A34" s="27"/>
      <c r="B34" s="25" t="s">
        <v>12</v>
      </c>
      <c r="C34" s="18">
        <v>73026</v>
      </c>
      <c r="D34" s="25"/>
      <c r="E34" s="24" t="s">
        <v>11</v>
      </c>
      <c r="F34" s="23"/>
      <c r="G34" s="23"/>
      <c r="H34" s="18"/>
      <c r="I34" s="21">
        <v>10000</v>
      </c>
      <c r="J34" s="20"/>
      <c r="K34" s="81"/>
      <c r="L34" s="19"/>
      <c r="M34" s="19"/>
      <c r="N34" s="19"/>
      <c r="O34" s="19"/>
      <c r="P34" s="81"/>
      <c r="Q34" s="35" t="s">
        <v>10</v>
      </c>
    </row>
    <row r="35" spans="1:17" s="17" customFormat="1" ht="70.5" customHeight="1">
      <c r="A35" s="63"/>
      <c r="B35" s="25" t="s">
        <v>12</v>
      </c>
      <c r="C35" s="18">
        <v>73026</v>
      </c>
      <c r="D35" s="25" t="s">
        <v>71</v>
      </c>
      <c r="E35" s="79" t="s">
        <v>84</v>
      </c>
      <c r="F35" s="23"/>
      <c r="G35" s="23"/>
      <c r="H35" s="18"/>
      <c r="I35" s="21"/>
      <c r="J35" s="20">
        <v>4645.1499999999996</v>
      </c>
      <c r="K35" s="81"/>
      <c r="L35" s="19"/>
      <c r="M35" s="19"/>
      <c r="N35" s="19"/>
      <c r="O35" s="19"/>
      <c r="P35" s="81"/>
      <c r="Q35" s="35" t="s">
        <v>53</v>
      </c>
    </row>
    <row r="36" spans="1:17" ht="29.25" customHeight="1">
      <c r="A36" s="94" t="s">
        <v>9</v>
      </c>
      <c r="B36" s="95"/>
      <c r="C36" s="95"/>
      <c r="D36" s="95"/>
      <c r="E36" s="108"/>
      <c r="F36" s="45"/>
      <c r="G36" s="45"/>
      <c r="H36" s="46">
        <f t="shared" ref="H36:J37" si="13">H37</f>
        <v>0</v>
      </c>
      <c r="I36" s="46">
        <f t="shared" si="13"/>
        <v>0</v>
      </c>
      <c r="J36" s="46">
        <f t="shared" si="13"/>
        <v>0</v>
      </c>
      <c r="K36" s="46">
        <f t="shared" si="6"/>
        <v>0</v>
      </c>
      <c r="L36" s="46"/>
      <c r="M36" s="46"/>
      <c r="N36" s="46"/>
      <c r="O36" s="46"/>
      <c r="P36" s="46"/>
      <c r="Q36" s="45"/>
    </row>
    <row r="37" spans="1:17" s="43" customFormat="1" ht="29.25" customHeight="1">
      <c r="A37" s="44"/>
      <c r="B37" s="92" t="s">
        <v>8</v>
      </c>
      <c r="C37" s="92"/>
      <c r="D37" s="92"/>
      <c r="E37" s="93"/>
      <c r="F37" s="31"/>
      <c r="G37" s="31"/>
      <c r="H37" s="37">
        <f t="shared" si="13"/>
        <v>0</v>
      </c>
      <c r="I37" s="37">
        <f t="shared" si="13"/>
        <v>0</v>
      </c>
      <c r="J37" s="37">
        <f t="shared" si="13"/>
        <v>0</v>
      </c>
      <c r="K37" s="46">
        <f t="shared" si="6"/>
        <v>0</v>
      </c>
      <c r="L37" s="37"/>
      <c r="M37" s="37"/>
      <c r="N37" s="37"/>
      <c r="O37" s="37"/>
      <c r="P37" s="46"/>
      <c r="Q37" s="31"/>
    </row>
    <row r="38" spans="1:17" s="17" customFormat="1" ht="42" customHeight="1">
      <c r="A38" s="27"/>
      <c r="B38" s="25"/>
      <c r="C38" s="18"/>
      <c r="D38" s="25"/>
      <c r="E38" s="24"/>
      <c r="F38" s="23"/>
      <c r="G38" s="23"/>
      <c r="H38" s="21"/>
      <c r="I38" s="21"/>
      <c r="J38" s="20"/>
      <c r="K38" s="81">
        <f t="shared" si="6"/>
        <v>0</v>
      </c>
      <c r="L38" s="19"/>
      <c r="M38" s="19"/>
      <c r="N38" s="19"/>
      <c r="O38" s="19"/>
      <c r="P38" s="81"/>
      <c r="Q38" s="35"/>
    </row>
    <row r="39" spans="1:17" s="40" customFormat="1" ht="30.75" customHeight="1">
      <c r="A39" s="105" t="s">
        <v>7</v>
      </c>
      <c r="B39" s="106"/>
      <c r="C39" s="106"/>
      <c r="D39" s="106"/>
      <c r="E39" s="107"/>
      <c r="F39" s="41"/>
      <c r="G39" s="41"/>
      <c r="H39" s="42">
        <f>H40</f>
        <v>0</v>
      </c>
      <c r="I39" s="42">
        <f>I40</f>
        <v>9299.74</v>
      </c>
      <c r="J39" s="42">
        <f>J40</f>
        <v>14584.1</v>
      </c>
      <c r="K39" s="46">
        <f>K40</f>
        <v>23883.84</v>
      </c>
      <c r="L39" s="42"/>
      <c r="M39" s="42"/>
      <c r="N39" s="42"/>
      <c r="O39" s="42"/>
      <c r="P39" s="46">
        <f>O39+K39</f>
        <v>23883.84</v>
      </c>
      <c r="Q39" s="41"/>
    </row>
    <row r="40" spans="1:17" s="43" customFormat="1" ht="30.75" customHeight="1">
      <c r="A40" s="91" t="s">
        <v>6</v>
      </c>
      <c r="B40" s="92"/>
      <c r="C40" s="92"/>
      <c r="D40" s="92"/>
      <c r="E40" s="93"/>
      <c r="F40" s="31"/>
      <c r="G40" s="31"/>
      <c r="H40" s="37">
        <f>H41+H42</f>
        <v>0</v>
      </c>
      <c r="I40" s="37">
        <f>I43+I42</f>
        <v>9299.74</v>
      </c>
      <c r="J40" s="37">
        <f>J41+J42</f>
        <v>14584.1</v>
      </c>
      <c r="K40" s="46">
        <f t="shared" si="6"/>
        <v>23883.84</v>
      </c>
      <c r="L40" s="37"/>
      <c r="M40" s="37"/>
      <c r="N40" s="37"/>
      <c r="O40" s="37"/>
      <c r="P40" s="46"/>
      <c r="Q40" s="31"/>
    </row>
    <row r="41" spans="1:17" s="17" customFormat="1" ht="72" customHeight="1">
      <c r="A41" s="27"/>
      <c r="B41" s="25" t="s">
        <v>5</v>
      </c>
      <c r="C41" s="18">
        <v>85017</v>
      </c>
      <c r="D41" s="25" t="s">
        <v>59</v>
      </c>
      <c r="E41" s="24" t="s">
        <v>85</v>
      </c>
      <c r="F41" s="23"/>
      <c r="G41" s="23"/>
      <c r="H41" s="21"/>
      <c r="J41" s="32">
        <v>2319.1</v>
      </c>
      <c r="K41" s="81"/>
      <c r="L41" s="19"/>
      <c r="M41" s="19"/>
      <c r="N41" s="19"/>
      <c r="O41" s="19"/>
      <c r="P41" s="81"/>
      <c r="Q41" s="35" t="s">
        <v>60</v>
      </c>
    </row>
    <row r="42" spans="1:17" s="17" customFormat="1" ht="42" customHeight="1">
      <c r="A42" s="63"/>
      <c r="B42" s="25" t="s">
        <v>5</v>
      </c>
      <c r="C42" s="18">
        <v>85017</v>
      </c>
      <c r="D42" s="25" t="s">
        <v>61</v>
      </c>
      <c r="E42" s="24" t="s">
        <v>86</v>
      </c>
      <c r="F42" s="23"/>
      <c r="G42" s="23"/>
      <c r="H42" s="21"/>
      <c r="I42" s="21"/>
      <c r="J42" s="20">
        <v>12265</v>
      </c>
      <c r="K42" s="81"/>
      <c r="L42" s="19"/>
      <c r="M42" s="19"/>
      <c r="N42" s="19"/>
      <c r="O42" s="19"/>
      <c r="P42" s="81"/>
      <c r="Q42" s="35" t="s">
        <v>53</v>
      </c>
    </row>
    <row r="43" spans="1:17" s="17" customFormat="1" ht="42" customHeight="1">
      <c r="A43" s="63"/>
      <c r="B43" s="25" t="s">
        <v>5</v>
      </c>
      <c r="C43" s="18">
        <v>85017</v>
      </c>
      <c r="D43" s="25"/>
      <c r="E43" s="24" t="s">
        <v>66</v>
      </c>
      <c r="F43" s="23"/>
      <c r="G43" s="23"/>
      <c r="H43" s="21"/>
      <c r="I43" s="21">
        <v>9299.74</v>
      </c>
      <c r="J43" s="20"/>
      <c r="K43" s="81"/>
      <c r="L43" s="19"/>
      <c r="M43" s="19"/>
      <c r="N43" s="19"/>
      <c r="O43" s="19"/>
      <c r="P43" s="81"/>
      <c r="Q43" s="35" t="s">
        <v>67</v>
      </c>
    </row>
    <row r="44" spans="1:17" s="40" customFormat="1" ht="30.75" customHeight="1">
      <c r="A44" s="105" t="s">
        <v>3</v>
      </c>
      <c r="B44" s="106"/>
      <c r="C44" s="106"/>
      <c r="D44" s="106"/>
      <c r="E44" s="107"/>
      <c r="F44" s="41"/>
      <c r="G44" s="41"/>
      <c r="H44" s="42">
        <f>H45+H47+H49+H51</f>
        <v>17627.27</v>
      </c>
      <c r="I44" s="42">
        <f>I45+I47+I49+I51</f>
        <v>0</v>
      </c>
      <c r="J44" s="42">
        <f>J45+J47+J49+J51</f>
        <v>0</v>
      </c>
      <c r="K44" s="46">
        <f>H44+I44+J44</f>
        <v>17627.27</v>
      </c>
      <c r="L44" s="42">
        <f>L45</f>
        <v>0</v>
      </c>
      <c r="M44" s="42">
        <f t="shared" ref="M44:N45" si="14">M45</f>
        <v>18100</v>
      </c>
      <c r="N44" s="42">
        <f t="shared" si="14"/>
        <v>0</v>
      </c>
      <c r="O44" s="42">
        <f>N44+M44+L44</f>
        <v>18100</v>
      </c>
      <c r="P44" s="46">
        <f>K44+O44</f>
        <v>35727.270000000004</v>
      </c>
      <c r="Q44" s="41"/>
    </row>
    <row r="45" spans="1:17" ht="32.25" customHeight="1">
      <c r="A45" s="91" t="s">
        <v>73</v>
      </c>
      <c r="B45" s="92"/>
      <c r="C45" s="92"/>
      <c r="D45" s="92"/>
      <c r="E45" s="93"/>
      <c r="F45" s="31"/>
      <c r="G45" s="31"/>
      <c r="H45" s="37">
        <f>H46</f>
        <v>0</v>
      </c>
      <c r="I45" s="37"/>
      <c r="J45" s="37"/>
      <c r="K45" s="46">
        <f>H45+I45+J45</f>
        <v>0</v>
      </c>
      <c r="L45" s="37">
        <f>L46</f>
        <v>0</v>
      </c>
      <c r="M45" s="37">
        <f t="shared" si="14"/>
        <v>18100</v>
      </c>
      <c r="N45" s="37">
        <f t="shared" si="14"/>
        <v>0</v>
      </c>
      <c r="O45" s="37"/>
      <c r="P45" s="46"/>
      <c r="Q45" s="31"/>
    </row>
    <row r="46" spans="1:17" s="17" customFormat="1" ht="42" customHeight="1">
      <c r="A46" s="39"/>
      <c r="B46" s="38"/>
      <c r="C46" s="27"/>
      <c r="D46" s="25"/>
      <c r="E46" s="24" t="s">
        <v>89</v>
      </c>
      <c r="F46" s="27"/>
      <c r="G46" s="23"/>
      <c r="H46" s="21"/>
      <c r="J46" s="20"/>
      <c r="K46" s="81"/>
      <c r="L46" s="19"/>
      <c r="M46" s="76">
        <v>18100</v>
      </c>
      <c r="N46" s="19"/>
      <c r="O46" s="19"/>
      <c r="P46" s="81"/>
      <c r="Q46" s="27" t="s">
        <v>87</v>
      </c>
    </row>
    <row r="47" spans="1:17" ht="30.75" customHeight="1">
      <c r="A47" s="91" t="s">
        <v>2</v>
      </c>
      <c r="B47" s="92"/>
      <c r="C47" s="92"/>
      <c r="D47" s="92"/>
      <c r="E47" s="93"/>
      <c r="F47" s="31"/>
      <c r="G47" s="31"/>
      <c r="H47" s="37"/>
      <c r="I47" s="37"/>
      <c r="J47" s="37"/>
      <c r="K47" s="46">
        <f t="shared" si="6"/>
        <v>0</v>
      </c>
      <c r="L47" s="37"/>
      <c r="M47" s="37"/>
      <c r="N47" s="37"/>
      <c r="O47" s="37"/>
      <c r="P47" s="46"/>
      <c r="Q47" s="31"/>
    </row>
    <row r="48" spans="1:17" s="17" customFormat="1" ht="60.75" customHeight="1">
      <c r="A48" s="34"/>
      <c r="B48" s="33"/>
      <c r="C48" s="18"/>
      <c r="D48" s="25"/>
      <c r="E48" s="24"/>
      <c r="F48" s="23"/>
      <c r="G48" s="23"/>
      <c r="H48" s="36"/>
      <c r="I48" s="21"/>
      <c r="J48" s="20"/>
      <c r="K48" s="81">
        <f t="shared" si="6"/>
        <v>0</v>
      </c>
      <c r="L48" s="19"/>
      <c r="M48" s="19"/>
      <c r="N48" s="19"/>
      <c r="O48" s="19"/>
      <c r="P48" s="81"/>
      <c r="Q48" s="35"/>
    </row>
    <row r="49" spans="1:17" ht="24.75" customHeight="1">
      <c r="A49" s="91" t="s">
        <v>1</v>
      </c>
      <c r="B49" s="92"/>
      <c r="C49" s="92"/>
      <c r="D49" s="92"/>
      <c r="E49" s="93"/>
      <c r="F49" s="31"/>
      <c r="G49" s="30"/>
      <c r="H49" s="29">
        <f>H50</f>
        <v>17627.27</v>
      </c>
      <c r="I49" s="29">
        <f t="shared" ref="I49:J49" si="15">I50</f>
        <v>0</v>
      </c>
      <c r="J49" s="29">
        <f t="shared" si="15"/>
        <v>0</v>
      </c>
      <c r="K49" s="83">
        <f t="shared" si="6"/>
        <v>17627.27</v>
      </c>
      <c r="L49" s="29"/>
      <c r="M49" s="29"/>
      <c r="N49" s="29"/>
      <c r="O49" s="29"/>
      <c r="P49" s="83"/>
      <c r="Q49" s="31"/>
    </row>
    <row r="50" spans="1:17" s="17" customFormat="1" ht="42" customHeight="1">
      <c r="A50" s="27"/>
      <c r="B50" s="33" t="s">
        <v>88</v>
      </c>
      <c r="C50" s="18">
        <v>93480</v>
      </c>
      <c r="D50" s="25"/>
      <c r="E50" s="24" t="s">
        <v>65</v>
      </c>
      <c r="F50" s="23"/>
      <c r="G50" s="23"/>
      <c r="H50" s="21">
        <v>17627.27</v>
      </c>
      <c r="I50" s="21"/>
      <c r="J50" s="32"/>
      <c r="K50" s="81"/>
      <c r="L50" s="19"/>
      <c r="M50" s="19"/>
      <c r="N50" s="19"/>
      <c r="O50" s="19"/>
      <c r="P50" s="81"/>
      <c r="Q50" s="27" t="s">
        <v>65</v>
      </c>
    </row>
    <row r="51" spans="1:17" ht="33" customHeight="1">
      <c r="A51" s="91" t="s">
        <v>0</v>
      </c>
      <c r="B51" s="92"/>
      <c r="C51" s="92"/>
      <c r="D51" s="92"/>
      <c r="E51" s="93"/>
      <c r="F51" s="31"/>
      <c r="G51" s="30"/>
      <c r="H51" s="29">
        <f>H52</f>
        <v>0</v>
      </c>
      <c r="I51" s="29">
        <f t="shared" ref="I51:J51" si="16">I52</f>
        <v>0</v>
      </c>
      <c r="J51" s="29">
        <f t="shared" si="16"/>
        <v>0</v>
      </c>
      <c r="K51" s="83">
        <f t="shared" si="6"/>
        <v>0</v>
      </c>
      <c r="L51" s="29"/>
      <c r="M51" s="29"/>
      <c r="N51" s="29"/>
      <c r="O51" s="29"/>
      <c r="P51" s="83"/>
      <c r="Q51" s="28"/>
    </row>
    <row r="52" spans="1:17" s="17" customFormat="1" ht="42" customHeight="1">
      <c r="A52" s="27"/>
      <c r="B52" s="26"/>
      <c r="C52" s="18"/>
      <c r="D52" s="25"/>
      <c r="E52" s="24"/>
      <c r="F52" s="23"/>
      <c r="G52" s="23"/>
      <c r="H52" s="22"/>
      <c r="I52" s="21"/>
      <c r="J52" s="20"/>
      <c r="K52" s="81"/>
      <c r="L52" s="19"/>
      <c r="M52" s="19"/>
      <c r="N52" s="19"/>
      <c r="O52" s="19"/>
      <c r="P52" s="81"/>
      <c r="Q52" s="18"/>
    </row>
    <row r="53" spans="1:17" s="2" customFormat="1">
      <c r="A53" s="13"/>
      <c r="B53" s="8"/>
      <c r="D53" s="12"/>
      <c r="E53" s="11"/>
      <c r="J53" s="10"/>
      <c r="K53" s="48"/>
      <c r="P53" s="48"/>
    </row>
    <row r="54" spans="1:17" s="2" customFormat="1">
      <c r="A54" s="13"/>
      <c r="B54" s="8"/>
      <c r="D54" s="12"/>
      <c r="E54" s="11"/>
      <c r="J54" s="10"/>
      <c r="K54" s="88"/>
      <c r="L54" s="61"/>
      <c r="M54" s="61"/>
      <c r="N54" s="61"/>
      <c r="O54" s="61"/>
      <c r="P54" s="86"/>
    </row>
    <row r="55" spans="1:17" s="2" customFormat="1">
      <c r="A55" s="13"/>
      <c r="B55" s="8"/>
      <c r="D55" s="12"/>
      <c r="E55" s="11"/>
      <c r="J55" s="10"/>
      <c r="K55" s="87"/>
      <c r="L55" s="12"/>
      <c r="M55" s="12"/>
      <c r="N55" s="12"/>
      <c r="O55" s="12"/>
      <c r="P55" s="87"/>
    </row>
    <row r="56" spans="1:17" s="2" customFormat="1">
      <c r="A56" s="13"/>
      <c r="B56" s="8"/>
      <c r="D56" s="12"/>
      <c r="E56" s="11"/>
      <c r="J56" s="10"/>
      <c r="K56" s="48"/>
      <c r="P56" s="48"/>
    </row>
    <row r="57" spans="1:17" s="2" customFormat="1">
      <c r="A57" s="13"/>
      <c r="B57" s="8"/>
      <c r="D57" s="12"/>
      <c r="E57" s="11"/>
      <c r="J57" s="16"/>
      <c r="K57" s="87"/>
      <c r="L57" s="12"/>
      <c r="M57" s="12"/>
      <c r="N57" s="12"/>
      <c r="O57" s="12"/>
      <c r="P57" s="87"/>
    </row>
    <row r="58" spans="1:17" s="2" customFormat="1">
      <c r="A58" s="13"/>
      <c r="B58" s="8"/>
      <c r="D58" s="12"/>
      <c r="E58" s="11"/>
      <c r="J58" s="14"/>
      <c r="K58" s="48"/>
      <c r="P58" s="48"/>
    </row>
    <row r="59" spans="1:17" s="2" customFormat="1">
      <c r="A59" s="13"/>
      <c r="B59" s="8"/>
      <c r="D59" s="12"/>
      <c r="E59" s="11"/>
      <c r="J59" s="10"/>
      <c r="K59" s="48"/>
      <c r="P59" s="48"/>
    </row>
    <row r="60" spans="1:17" s="2" customFormat="1">
      <c r="A60" s="13"/>
      <c r="B60" s="8"/>
      <c r="D60" s="12"/>
      <c r="E60" s="11"/>
      <c r="J60" s="10"/>
      <c r="K60" s="48"/>
      <c r="P60" s="48"/>
    </row>
    <row r="61" spans="1:17" s="2" customFormat="1">
      <c r="A61" s="13"/>
      <c r="B61" s="8"/>
      <c r="D61" s="12"/>
      <c r="E61" s="11"/>
      <c r="J61" s="14"/>
      <c r="K61" s="48"/>
      <c r="P61" s="48"/>
    </row>
    <row r="62" spans="1:17" s="2" customFormat="1">
      <c r="A62" s="13"/>
      <c r="B62" s="8"/>
      <c r="D62" s="12"/>
      <c r="E62" s="11"/>
      <c r="J62" s="10"/>
      <c r="K62" s="48"/>
      <c r="P62" s="48"/>
    </row>
    <row r="63" spans="1:17" s="2" customFormat="1">
      <c r="A63" s="13"/>
      <c r="B63" s="8"/>
      <c r="D63" s="12"/>
      <c r="E63" s="11"/>
      <c r="J63" s="10"/>
      <c r="K63" s="48"/>
      <c r="P63" s="48"/>
    </row>
    <row r="64" spans="1:17" s="2" customFormat="1">
      <c r="A64" s="13"/>
      <c r="B64" s="8"/>
      <c r="D64" s="12"/>
      <c r="E64" s="11"/>
      <c r="J64" s="10"/>
      <c r="K64" s="48"/>
      <c r="P64" s="48"/>
    </row>
    <row r="65" spans="1:16" s="2" customFormat="1">
      <c r="A65" s="13"/>
      <c r="B65" s="8"/>
      <c r="D65" s="12"/>
      <c r="E65" s="11"/>
      <c r="J65" s="10"/>
      <c r="K65" s="48"/>
      <c r="P65" s="48"/>
    </row>
    <row r="66" spans="1:16" s="2" customFormat="1">
      <c r="A66" s="13"/>
      <c r="B66" s="8"/>
      <c r="D66" s="12"/>
      <c r="E66" s="11"/>
      <c r="J66" s="10"/>
      <c r="K66" s="48"/>
      <c r="P66" s="48"/>
    </row>
    <row r="67" spans="1:16" s="2" customFormat="1">
      <c r="A67" s="13"/>
      <c r="B67" s="8"/>
      <c r="D67" s="12"/>
      <c r="E67" s="11"/>
      <c r="J67" s="10"/>
      <c r="K67" s="48"/>
      <c r="P67" s="48"/>
    </row>
    <row r="68" spans="1:16" s="2" customFormat="1">
      <c r="A68" s="13"/>
      <c r="B68" s="8"/>
      <c r="D68" s="12"/>
      <c r="E68" s="11"/>
      <c r="J68" s="10"/>
      <c r="K68" s="48"/>
      <c r="P68" s="48"/>
    </row>
    <row r="69" spans="1:16" s="2" customFormat="1">
      <c r="A69" s="13"/>
      <c r="B69" s="8"/>
      <c r="D69" s="12"/>
      <c r="E69" s="11"/>
      <c r="J69" s="10"/>
      <c r="K69" s="48"/>
      <c r="P69" s="48"/>
    </row>
    <row r="70" spans="1:16" s="2" customFormat="1">
      <c r="A70" s="13"/>
      <c r="B70" s="8"/>
      <c r="D70" s="12"/>
      <c r="E70" s="11"/>
      <c r="J70" s="10"/>
      <c r="K70" s="48"/>
      <c r="P70" s="48"/>
    </row>
    <row r="71" spans="1:16" s="2" customFormat="1">
      <c r="A71" s="13"/>
      <c r="B71" s="8"/>
      <c r="D71" s="12"/>
      <c r="E71" s="11"/>
      <c r="J71" s="10"/>
      <c r="K71" s="48"/>
      <c r="P71" s="48"/>
    </row>
    <row r="72" spans="1:16" s="2" customFormat="1">
      <c r="A72" s="13"/>
      <c r="B72" s="8"/>
      <c r="D72" s="12"/>
      <c r="E72" s="11"/>
      <c r="J72" s="10"/>
      <c r="K72" s="48"/>
      <c r="P72" s="48"/>
    </row>
    <row r="73" spans="1:16" s="2" customFormat="1">
      <c r="A73" s="13"/>
      <c r="B73" s="8"/>
      <c r="D73" s="12"/>
      <c r="E73" s="11"/>
      <c r="J73" s="10"/>
      <c r="K73" s="48"/>
      <c r="P73" s="48"/>
    </row>
    <row r="74" spans="1:16" s="2" customFormat="1">
      <c r="A74" s="13"/>
      <c r="B74" s="8"/>
      <c r="D74" s="12"/>
      <c r="E74" s="11"/>
      <c r="J74" s="10"/>
      <c r="K74" s="48"/>
      <c r="P74" s="48"/>
    </row>
    <row r="75" spans="1:16" s="2" customFormat="1">
      <c r="A75" s="13"/>
      <c r="B75" s="8"/>
      <c r="D75" s="12"/>
      <c r="E75" s="11"/>
      <c r="J75" s="10"/>
      <c r="K75" s="48"/>
      <c r="P75" s="48"/>
    </row>
    <row r="76" spans="1:16" s="2" customFormat="1">
      <c r="A76" s="13"/>
      <c r="B76" s="8"/>
      <c r="D76" s="12"/>
      <c r="E76" s="11"/>
      <c r="J76" s="10"/>
      <c r="K76" s="48"/>
      <c r="P76" s="48"/>
    </row>
    <row r="77" spans="1:16" s="2" customFormat="1">
      <c r="A77" s="13"/>
      <c r="B77" s="8"/>
      <c r="D77" s="12"/>
      <c r="E77" s="11"/>
      <c r="J77" s="10"/>
      <c r="K77" s="48"/>
      <c r="P77" s="48"/>
    </row>
    <row r="78" spans="1:16" s="2" customFormat="1">
      <c r="A78" s="13"/>
      <c r="B78" s="8"/>
      <c r="D78" s="12"/>
      <c r="E78" s="11"/>
      <c r="J78" s="10"/>
      <c r="K78" s="48"/>
      <c r="P78" s="48"/>
    </row>
    <row r="79" spans="1:16" s="2" customFormat="1">
      <c r="A79" s="13"/>
      <c r="B79" s="8"/>
      <c r="D79" s="12"/>
      <c r="E79" s="11"/>
      <c r="J79" s="10"/>
      <c r="K79" s="48"/>
      <c r="P79" s="48"/>
    </row>
    <row r="80" spans="1:16" s="2" customFormat="1">
      <c r="A80" s="13"/>
      <c r="B80" s="8"/>
      <c r="D80" s="12"/>
      <c r="E80" s="11"/>
      <c r="J80" s="10"/>
      <c r="K80" s="48"/>
      <c r="P80" s="48"/>
    </row>
    <row r="81" spans="1:16" s="2" customFormat="1">
      <c r="A81" s="13"/>
      <c r="B81" s="8"/>
      <c r="D81" s="12"/>
      <c r="E81" s="11"/>
      <c r="J81" s="10"/>
      <c r="K81" s="48"/>
      <c r="P81" s="48"/>
    </row>
    <row r="82" spans="1:16" s="2" customFormat="1">
      <c r="A82" s="13"/>
      <c r="B82" s="8"/>
      <c r="D82" s="12"/>
      <c r="E82" s="11"/>
      <c r="J82" s="10"/>
      <c r="K82" s="48"/>
      <c r="P82" s="48"/>
    </row>
    <row r="83" spans="1:16" s="2" customFormat="1">
      <c r="A83" s="13"/>
      <c r="B83" s="8"/>
      <c r="D83" s="12"/>
      <c r="E83" s="11"/>
      <c r="J83" s="10"/>
      <c r="K83" s="48"/>
      <c r="P83" s="48"/>
    </row>
    <row r="84" spans="1:16" s="2" customFormat="1">
      <c r="A84" s="13"/>
      <c r="B84" s="8"/>
      <c r="D84" s="12"/>
      <c r="E84" s="11"/>
      <c r="J84" s="10"/>
      <c r="K84" s="48"/>
      <c r="P84" s="48"/>
    </row>
    <row r="85" spans="1:16" s="2" customFormat="1">
      <c r="A85" s="13"/>
      <c r="B85" s="8"/>
      <c r="D85" s="12"/>
      <c r="E85" s="11"/>
      <c r="J85" s="10"/>
      <c r="K85" s="48"/>
      <c r="P85" s="48"/>
    </row>
    <row r="86" spans="1:16" s="2" customFormat="1">
      <c r="A86" s="13"/>
      <c r="B86" s="8"/>
      <c r="D86" s="12"/>
      <c r="E86" s="11"/>
      <c r="J86" s="10"/>
      <c r="K86" s="48"/>
      <c r="P86" s="48"/>
    </row>
    <row r="87" spans="1:16" s="2" customFormat="1">
      <c r="A87" s="13"/>
      <c r="B87" s="8"/>
      <c r="D87" s="12"/>
      <c r="E87" s="11"/>
      <c r="J87" s="10"/>
      <c r="K87" s="48"/>
      <c r="P87" s="48"/>
    </row>
    <row r="88" spans="1:16" s="2" customFormat="1">
      <c r="A88" s="13"/>
      <c r="B88" s="8"/>
      <c r="D88" s="12"/>
      <c r="E88" s="11"/>
      <c r="J88" s="10"/>
      <c r="K88" s="48"/>
      <c r="P88" s="48"/>
    </row>
    <row r="89" spans="1:16" s="2" customFormat="1">
      <c r="A89" s="13"/>
      <c r="B89" s="8"/>
      <c r="D89" s="12"/>
      <c r="E89" s="11"/>
      <c r="J89" s="10"/>
      <c r="K89" s="48"/>
      <c r="P89" s="48"/>
    </row>
    <row r="90" spans="1:16" s="2" customFormat="1">
      <c r="A90" s="13"/>
      <c r="B90" s="8"/>
      <c r="D90" s="12"/>
      <c r="E90" s="11"/>
      <c r="J90" s="10"/>
      <c r="K90" s="48"/>
      <c r="P90" s="48"/>
    </row>
    <row r="91" spans="1:16" s="2" customFormat="1">
      <c r="A91" s="13"/>
      <c r="B91" s="8"/>
      <c r="D91" s="12"/>
      <c r="E91" s="11"/>
      <c r="J91" s="10"/>
      <c r="K91" s="48"/>
      <c r="P91" s="48"/>
    </row>
    <row r="92" spans="1:16" s="2" customFormat="1">
      <c r="A92" s="13"/>
      <c r="B92" s="8"/>
      <c r="D92" s="12"/>
      <c r="E92" s="11"/>
      <c r="J92" s="10"/>
      <c r="K92" s="48"/>
      <c r="P92" s="48"/>
    </row>
    <row r="93" spans="1:16" s="2" customFormat="1">
      <c r="A93" s="13"/>
      <c r="B93" s="8"/>
      <c r="D93" s="12"/>
      <c r="E93" s="11"/>
      <c r="J93" s="10"/>
      <c r="K93" s="48"/>
      <c r="P93" s="48"/>
    </row>
    <row r="94" spans="1:16" s="2" customFormat="1">
      <c r="A94" s="13"/>
      <c r="B94" s="8"/>
      <c r="D94" s="12"/>
      <c r="E94" s="11"/>
      <c r="J94" s="10"/>
      <c r="K94" s="48"/>
      <c r="P94" s="48"/>
    </row>
    <row r="95" spans="1:16" s="2" customFormat="1">
      <c r="A95" s="13"/>
      <c r="B95" s="8"/>
      <c r="D95" s="12"/>
      <c r="E95" s="11"/>
      <c r="J95" s="10"/>
      <c r="K95" s="48"/>
      <c r="P95" s="48"/>
    </row>
    <row r="96" spans="1:16" s="2" customFormat="1">
      <c r="A96" s="13"/>
      <c r="B96" s="8"/>
      <c r="D96" s="12"/>
      <c r="E96" s="11"/>
      <c r="J96" s="10"/>
      <c r="K96" s="48"/>
      <c r="P96" s="48"/>
    </row>
    <row r="97" spans="1:16" s="2" customFormat="1">
      <c r="A97" s="13"/>
      <c r="B97" s="8"/>
      <c r="D97" s="12"/>
      <c r="E97" s="11"/>
      <c r="J97" s="10"/>
      <c r="K97" s="48"/>
      <c r="P97" s="48"/>
    </row>
    <row r="98" spans="1:16" s="2" customFormat="1">
      <c r="A98" s="13"/>
      <c r="B98" s="8"/>
      <c r="D98" s="12"/>
      <c r="E98" s="11"/>
      <c r="J98" s="10"/>
      <c r="K98" s="48"/>
      <c r="P98" s="48"/>
    </row>
    <row r="99" spans="1:16" s="2" customFormat="1">
      <c r="A99" s="13"/>
      <c r="B99" s="8"/>
      <c r="D99" s="12"/>
      <c r="E99" s="11"/>
      <c r="J99" s="10"/>
      <c r="K99" s="48"/>
      <c r="P99" s="48"/>
    </row>
    <row r="100" spans="1:16" s="2" customFormat="1">
      <c r="A100" s="13"/>
      <c r="B100" s="8"/>
      <c r="D100" s="12"/>
      <c r="E100" s="11"/>
      <c r="J100" s="10"/>
      <c r="K100" s="48"/>
      <c r="P100" s="48"/>
    </row>
    <row r="101" spans="1:16" s="2" customFormat="1">
      <c r="A101" s="13"/>
      <c r="B101" s="8"/>
      <c r="D101" s="12"/>
      <c r="E101" s="11"/>
      <c r="J101" s="10"/>
      <c r="K101" s="48"/>
      <c r="P101" s="48"/>
    </row>
    <row r="102" spans="1:16" s="2" customFormat="1">
      <c r="A102" s="13"/>
      <c r="B102" s="8"/>
      <c r="D102" s="12"/>
      <c r="E102" s="11"/>
      <c r="J102" s="10"/>
      <c r="K102" s="48"/>
      <c r="P102" s="48"/>
    </row>
    <row r="103" spans="1:16" s="2" customFormat="1">
      <c r="A103" s="13"/>
      <c r="B103" s="8"/>
      <c r="D103" s="12"/>
      <c r="E103" s="11"/>
      <c r="J103" s="10"/>
      <c r="K103" s="48"/>
      <c r="P103" s="48"/>
    </row>
    <row r="104" spans="1:16" s="2" customFormat="1">
      <c r="A104" s="13"/>
      <c r="B104" s="8"/>
      <c r="D104" s="12"/>
      <c r="E104" s="11"/>
      <c r="J104" s="10"/>
      <c r="K104" s="48"/>
      <c r="P104" s="48"/>
    </row>
    <row r="105" spans="1:16" s="2" customFormat="1">
      <c r="A105" s="13"/>
      <c r="B105" s="8"/>
      <c r="D105" s="12"/>
      <c r="E105" s="11"/>
      <c r="J105" s="10"/>
      <c r="K105" s="48"/>
      <c r="P105" s="48"/>
    </row>
  </sheetData>
  <mergeCells count="43">
    <mergeCell ref="A1:P1"/>
    <mergeCell ref="F3:F4"/>
    <mergeCell ref="G3:G4"/>
    <mergeCell ref="E3:E4"/>
    <mergeCell ref="D3:D4"/>
    <mergeCell ref="I3:I4"/>
    <mergeCell ref="Q3:Q4"/>
    <mergeCell ref="A39:E39"/>
    <mergeCell ref="A40:E40"/>
    <mergeCell ref="A36:E36"/>
    <mergeCell ref="A32:E32"/>
    <mergeCell ref="A28:E28"/>
    <mergeCell ref="A29:E29"/>
    <mergeCell ref="J3:J4"/>
    <mergeCell ref="K3:K4"/>
    <mergeCell ref="B37:E37"/>
    <mergeCell ref="A6:E6"/>
    <mergeCell ref="A7:E7"/>
    <mergeCell ref="A33:E33"/>
    <mergeCell ref="A14:E14"/>
    <mergeCell ref="A5:E5"/>
    <mergeCell ref="A13:E13"/>
    <mergeCell ref="F2:K2"/>
    <mergeCell ref="P3:P4"/>
    <mergeCell ref="L3:L4"/>
    <mergeCell ref="M3:M4"/>
    <mergeCell ref="N3:N4"/>
    <mergeCell ref="L2:P2"/>
    <mergeCell ref="H3:H4"/>
    <mergeCell ref="O3:O4"/>
    <mergeCell ref="A51:E51"/>
    <mergeCell ref="A49:E49"/>
    <mergeCell ref="A47:E47"/>
    <mergeCell ref="B18:E18"/>
    <mergeCell ref="B19:E19"/>
    <mergeCell ref="A45:E45"/>
    <mergeCell ref="A44:E44"/>
    <mergeCell ref="B9:E9"/>
    <mergeCell ref="B10:E10"/>
    <mergeCell ref="B22:E22"/>
    <mergeCell ref="B23:E23"/>
    <mergeCell ref="C3:C4"/>
    <mergeCell ref="B3:B4"/>
  </mergeCells>
  <pageMargins left="0.17" right="0.17" top="0.22" bottom="0.17" header="0.18" footer="0.17"/>
  <pageSetup paperSize="9" scale="3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Bartja e mjeteve 22</vt:lpstr>
      <vt:lpstr>Sheet1</vt:lpstr>
      <vt:lpstr>Sheet2</vt:lpstr>
      <vt:lpstr>Sheet3</vt:lpstr>
      <vt:lpstr>'Bartja e mjeteve 22'!Print_Area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2023-04-14T10:35:19Z</dcterms:modified>
</cp:coreProperties>
</file>