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man Sadikaj\Desktop\New folder (4)\JANAR 2023\"/>
    </mc:Choice>
  </mc:AlternateContent>
  <bookViews>
    <workbookView xWindow="0" yWindow="0" windowWidth="15360" windowHeight="7050" activeTab="1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PAGESAT!$A$1:$V$5</definedName>
    <definedName name="_xlnm.Print_Area" localSheetId="1">PRANIMET!$A$1:$Q$30</definedName>
    <definedName name="_xlnm.Print_Titles" localSheetId="0">PAGESAT!$3:$5</definedName>
  </definedNames>
  <calcPr calcId="152511"/>
</workbook>
</file>

<file path=xl/calcChain.xml><?xml version="1.0" encoding="utf-8"?>
<calcChain xmlns="http://schemas.openxmlformats.org/spreadsheetml/2006/main">
  <c r="C7" i="6" l="1"/>
  <c r="D7" i="6"/>
  <c r="E7" i="6"/>
  <c r="K7" i="6"/>
  <c r="Q7" i="6"/>
  <c r="L18" i="6" l="1"/>
  <c r="D6" i="6" l="1"/>
  <c r="Q19" i="12" l="1"/>
  <c r="C19" i="12"/>
  <c r="O30" i="12" l="1"/>
  <c r="K30" i="12"/>
  <c r="L30" i="12"/>
  <c r="I30" i="12"/>
  <c r="C20" i="12"/>
  <c r="C21" i="12"/>
  <c r="C22" i="12"/>
  <c r="C23" i="12"/>
  <c r="C24" i="12"/>
  <c r="C25" i="12"/>
  <c r="C26" i="12"/>
  <c r="C27" i="12"/>
  <c r="C28" i="12"/>
  <c r="C29" i="12"/>
  <c r="Q18" i="12"/>
  <c r="C18" i="12" s="1"/>
  <c r="E6" i="6" l="1"/>
  <c r="Q6" i="6"/>
  <c r="K6" i="6"/>
  <c r="C6" i="6"/>
  <c r="C5" i="12" l="1"/>
  <c r="C12" i="12"/>
  <c r="C13" i="12"/>
  <c r="C14" i="12"/>
  <c r="C15" i="12"/>
  <c r="C16" i="12"/>
  <c r="P17" i="12"/>
  <c r="C17" i="12" s="1"/>
  <c r="O17" i="12"/>
  <c r="L17" i="12"/>
  <c r="K17" i="12"/>
  <c r="I17" i="12"/>
  <c r="D30" i="12" l="1"/>
  <c r="E30" i="12"/>
  <c r="F30" i="12"/>
  <c r="G30" i="12"/>
  <c r="H30" i="12"/>
  <c r="J30" i="12"/>
  <c r="M30" i="12"/>
  <c r="N30" i="12"/>
  <c r="P30" i="12"/>
  <c r="Q30" i="12" l="1"/>
  <c r="B30" i="12" l="1"/>
  <c r="V18" i="6" l="1"/>
  <c r="U18" i="6"/>
  <c r="T18" i="6"/>
  <c r="S18" i="6"/>
  <c r="R18" i="6"/>
  <c r="O18" i="6"/>
  <c r="N18" i="6"/>
  <c r="M18" i="6"/>
  <c r="J18" i="6"/>
  <c r="F18" i="6"/>
  <c r="B18" i="6"/>
  <c r="P18" i="6"/>
  <c r="I18" i="6"/>
  <c r="H18" i="6"/>
  <c r="G18" i="6"/>
  <c r="N17" i="12"/>
  <c r="J17" i="12"/>
  <c r="G17" i="12"/>
  <c r="E17" i="12"/>
  <c r="D17" i="12"/>
  <c r="B17" i="12"/>
  <c r="F17" i="12"/>
  <c r="C11" i="12"/>
  <c r="C9" i="12"/>
  <c r="C8" i="12"/>
  <c r="C7" i="12"/>
  <c r="C6" i="12"/>
  <c r="M17" i="12"/>
  <c r="Q18" i="6" l="1"/>
  <c r="H17" i="12"/>
  <c r="K18" i="6" l="1"/>
  <c r="E18" i="6"/>
  <c r="C18" i="6" l="1"/>
  <c r="D18" i="6"/>
  <c r="B3" i="12" l="1"/>
  <c r="C3" i="12"/>
  <c r="D3" i="12"/>
  <c r="A3" i="12"/>
  <c r="A1" i="12"/>
  <c r="E5" i="6"/>
  <c r="F5" i="6"/>
  <c r="G5" i="6"/>
  <c r="H5" i="6"/>
  <c r="I5" i="6"/>
  <c r="J5" i="6"/>
  <c r="D5" i="6"/>
  <c r="C5" i="6"/>
  <c r="A1" i="6" l="1"/>
  <c r="C10" i="12" l="1"/>
  <c r="Q17" i="12" l="1"/>
  <c r="C30" i="12" l="1"/>
</calcChain>
</file>

<file path=xl/comments1.xml><?xml version="1.0" encoding="utf-8"?>
<comments xmlns="http://schemas.openxmlformats.org/spreadsheetml/2006/main">
  <authors>
    <author>Hajrije Haxhijaj</author>
  </authors>
  <commentList>
    <comment ref="H5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53816.5 gjoba ne trafik  , 6390.00 gjoba nga gjykat a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ne trafik 58562.5
gjobat nga gjykata 5100
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ne trafik 36641,,gjoba nga gjykata 1900
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645,00 jane gjoba nga gjykata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nga gjyka 3,485.00 dhe gjoba ne trafik 58111
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4,240.00euro janë gjoba nga gjykata ,  gjoba ne trafik 65,954.5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1545.00gjoba nga gjykata , 86,233.00 gjoba ne trafik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64251 € GJOBA ne trafik, 2530.88 gjoba nga gjykata 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nga gjykat 3835
gjoba ne trafik 63544
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nga trafiku 70993.5, 
gjoba nga gjykat 8975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KTHIM I DONACIONIT TE HELVETAS</t>
        </r>
      </text>
    </comment>
    <comment ref="P19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dona. Nga Sawe dhe Children 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e policise janar-MARS 2021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ne trafik 36641,,gjoba nga gjykata 1900
</t>
        </r>
      </text>
    </comment>
    <comment ref="P21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1328.58 dona. Sawe dhe Children, 2237.00 ndacion nga EU-Unioni Europian </t>
        </r>
      </text>
    </comment>
    <comment ref="P23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4995.euro Sawe the child, 7419.euro I shkolles fillore " Dardania"</t>
        </r>
      </text>
    </comment>
    <comment ref="H24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11815 jane gjoba nga gjykata</t>
        </r>
      </text>
    </comment>
    <comment ref="P24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Sawe the Children</t>
        </r>
      </text>
    </comment>
    <comment ref="H25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nga gjyka 3,485.00 dhe gjoba ne trafik 58111
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9,525.00euro janë gjoba nga gjykata , 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ne trsfi prill-shtator 396149.80
</t>
        </r>
      </text>
    </comment>
    <comment ref="H28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64251 € GJOBA ne trafik, 2530.88 gjoba nga gjykata </t>
        </r>
      </text>
    </comment>
    <comment ref="H29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gjoba nga gjykat 17580
gjoba ne trafik 258531.5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0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nga trafiku 70993.5, 
gjoba nga gjykat 8975
</t>
        </r>
      </text>
    </comment>
  </commentList>
</comments>
</file>

<file path=xl/sharedStrings.xml><?xml version="1.0" encoding="utf-8"?>
<sst xmlns="http://schemas.openxmlformats.org/spreadsheetml/2006/main" count="993" uniqueCount="891">
  <si>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</si>
  <si>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</si>
  <si>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</si>
  <si>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</si>
  <si>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</si>
  <si>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</si>
  <si>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</si>
  <si>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</si>
  <si>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</si>
  <si>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</si>
  <si>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</si>
  <si>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</si>
  <si>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</si>
  <si>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</si>
  <si>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</si>
  <si>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</si>
  <si>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</si>
  <si>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</si>
  <si>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</si>
  <si>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</si>
  <si>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</si>
  <si>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</si>
  <si>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</si>
  <si>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</si>
  <si>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</si>
  <si>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</si>
  <si>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</si>
  <si>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</si>
  <si>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</si>
  <si>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</si>
  <si>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</si>
  <si>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</si>
  <si>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</si>
  <si>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</si>
  <si>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</si>
  <si>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</si>
  <si>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</si>
  <si>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</si>
  <si>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</si>
  <si>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</si>
  <si>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</si>
  <si>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</si>
  <si>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</si>
  <si>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</si>
  <si>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</si>
  <si>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</si>
  <si>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</si>
  <si>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</si>
  <si>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</si>
  <si>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</si>
  <si>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</si>
  <si>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</si>
  <si>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</si>
  <si>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</si>
  <si>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</si>
  <si>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</si>
  <si>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</si>
  <si>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</si>
  <si>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</si>
  <si>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</si>
  <si>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</si>
  <si>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</si>
  <si>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</si>
  <si>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</si>
  <si>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</si>
  <si>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</si>
  <si>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</si>
  <si>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</si>
  <si>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</si>
  <si>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</si>
  <si>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</si>
  <si>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</si>
  <si>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</si>
  <si>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</si>
  <si>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</si>
  <si>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</si>
  <si>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</si>
  <si>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</si>
  <si>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</si>
  <si>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</si>
  <si>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</si>
  <si>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</si>
  <si>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</si>
  <si>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</si>
  <si>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</si>
  <si>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</si>
  <si>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</si>
  <si>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</si>
  <si>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</si>
  <si>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</si>
  <si>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</si>
  <si>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</si>
  <si>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</si>
  <si>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</si>
  <si>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</si>
  <si>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</si>
  <si>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</si>
  <si>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</si>
  <si>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</si>
  <si>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</si>
  <si>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</si>
  <si>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</si>
  <si>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</si>
  <si>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</si>
  <si>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</si>
  <si>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</si>
  <si>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</si>
  <si>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</si>
  <si>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</si>
  <si>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</si>
  <si>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</si>
  <si>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</si>
  <si>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</si>
  <si>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</si>
  <si>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</si>
  <si>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</si>
  <si>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</si>
  <si>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</si>
  <si>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</si>
  <si>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</si>
  <si>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</si>
  <si>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</si>
  <si>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</si>
  <si>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</si>
  <si>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</si>
  <si>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</si>
  <si>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</si>
  <si>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</si>
  <si>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</si>
  <si>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</si>
  <si>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</si>
  <si>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</si>
  <si>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</si>
  <si>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</si>
  <si>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</si>
  <si>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</si>
  <si>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</si>
  <si>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</si>
  <si>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</si>
  <si>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</si>
  <si>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</si>
  <si>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</si>
  <si>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</si>
  <si>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</si>
  <si>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</si>
  <si>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</si>
  <si>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</si>
  <si>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</si>
  <si>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</si>
  <si>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</si>
  <si>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</si>
  <si>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</si>
  <si>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</si>
  <si>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</si>
  <si>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</si>
  <si>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</si>
  <si>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</si>
  <si>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</si>
  <si>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</si>
  <si>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</si>
  <si>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</si>
  <si>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</si>
  <si>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</si>
  <si>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</si>
  <si>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</si>
  <si>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</si>
  <si>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</si>
  <si>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</si>
  <si>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</si>
  <si>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</si>
  <si>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</si>
  <si>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</si>
  <si>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</si>
  <si>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</si>
  <si>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</si>
  <si>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</si>
  <si>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</si>
  <si>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</si>
  <si>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</si>
  <si>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</si>
  <si>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</si>
  <si>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</si>
  <si>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</si>
  <si>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</si>
  <si>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</si>
  <si>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</si>
  <si>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</si>
  <si>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</si>
  <si>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</si>
  <si>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</si>
  <si>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</si>
  <si>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</si>
  <si>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</si>
  <si>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</si>
  <si>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</si>
  <si>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</si>
  <si>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</si>
  <si>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</si>
  <si>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</si>
  <si>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</si>
  <si>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</si>
  <si>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</si>
  <si>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</si>
  <si>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</si>
  <si>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</si>
  <si>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</si>
  <si>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</si>
  <si>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</si>
  <si>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</si>
  <si>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</si>
  <si>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</si>
  <si>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</si>
  <si>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</si>
  <si>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</si>
  <si>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</si>
  <si>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</si>
  <si>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</si>
  <si>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</si>
  <si>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</si>
  <si>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</si>
  <si>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</si>
  <si>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</si>
  <si>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</si>
  <si>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</si>
  <si>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</si>
  <si>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</si>
  <si>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</si>
  <si>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</si>
  <si>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</si>
  <si>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</si>
  <si>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</si>
  <si>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</si>
  <si>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</si>
  <si>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</si>
  <si>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</si>
  <si>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</si>
  <si>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</si>
  <si>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</si>
  <si>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</si>
  <si>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</si>
  <si>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</si>
  <si>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</si>
  <si>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</si>
  <si>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</si>
  <si>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</si>
  <si>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</si>
  <si>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</si>
  <si>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</si>
  <si>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</si>
  <si>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</si>
  <si>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</si>
  <si>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</si>
  <si>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</si>
  <si>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</si>
  <si>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</si>
  <si>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</si>
  <si>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</si>
  <si>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</si>
  <si>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</si>
  <si>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</si>
  <si>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</si>
  <si>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</si>
  <si>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</si>
  <si>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</si>
  <si>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</si>
  <si>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</si>
  <si>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</si>
  <si>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</si>
  <si>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</si>
  <si>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</si>
  <si>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</si>
  <si>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</si>
  <si>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</si>
  <si>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</si>
  <si>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</si>
  <si>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</si>
  <si>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</si>
  <si>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</si>
  <si>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</si>
  <si>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</si>
  <si>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</si>
  <si>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</si>
  <si>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</si>
  <si>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</si>
  <si>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</si>
  <si>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</si>
  <si>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</si>
  <si>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</si>
  <si>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</si>
  <si>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</si>
  <si>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</si>
  <si>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</si>
  <si>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</si>
  <si>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</si>
  <si>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</si>
  <si>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</si>
  <si>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</si>
  <si>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</si>
  <si>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</si>
  <si>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</si>
  <si>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</si>
  <si>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</si>
  <si>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</si>
  <si>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</si>
  <si>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</si>
  <si>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</si>
  <si>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</si>
  <si>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</si>
  <si>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</si>
  <si>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</si>
  <si>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</si>
  <si>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</si>
  <si>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</si>
  <si>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</si>
  <si>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</si>
  <si>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</si>
  <si>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</si>
  <si>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</si>
  <si>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</si>
  <si>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</si>
  <si>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</si>
  <si>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</si>
  <si>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</si>
  <si>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</si>
  <si>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</si>
  <si>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</si>
  <si>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</si>
  <si>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</si>
  <si>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</si>
  <si>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</si>
  <si>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</si>
  <si>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</si>
  <si>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</si>
  <si>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</si>
  <si>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</si>
  <si>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</si>
  <si>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</si>
  <si>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</si>
  <si>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</si>
  <si>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</si>
  <si>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</si>
  <si>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</si>
  <si>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</si>
  <si>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</si>
  <si>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</si>
  <si>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</si>
  <si>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</si>
  <si>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</si>
  <si>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</si>
  <si>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</si>
  <si>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</si>
  <si>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</si>
  <si>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</si>
  <si>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</si>
  <si>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</si>
  <si>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</si>
  <si>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</si>
  <si>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</si>
  <si>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</si>
  <si>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</si>
  <si>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</si>
  <si>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</si>
  <si>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</si>
  <si>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</si>
  <si>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</si>
  <si>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</si>
  <si>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</si>
  <si>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</si>
  <si>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</si>
  <si>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</si>
  <si>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</si>
  <si>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</si>
  <si>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</si>
  <si>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</si>
  <si>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</si>
  <si>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</si>
  <si>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</si>
  <si>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</si>
  <si>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</si>
  <si>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</si>
  <si>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</si>
  <si>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</si>
  <si>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</si>
  <si>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</si>
  <si>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</si>
  <si>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</si>
  <si>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</si>
  <si>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</si>
  <si>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</si>
  <si>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</si>
  <si>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</si>
  <si>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</si>
  <si>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</si>
  <si>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</si>
  <si>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</si>
  <si>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</si>
  <si>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</si>
  <si>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</si>
  <si>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</si>
  <si>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</si>
  <si>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</si>
  <si>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</si>
  <si>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</si>
  <si>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</si>
  <si>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</si>
  <si>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</si>
  <si>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</si>
  <si>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</si>
  <si>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</si>
  <si>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</si>
  <si>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</si>
  <si>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</si>
  <si>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</si>
  <si>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</si>
  <si>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</si>
  <si>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</si>
  <si>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</si>
  <si>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</si>
  <si>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</si>
  <si>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</si>
  <si>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</si>
  <si>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</si>
  <si>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</si>
  <si>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</si>
  <si>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</si>
  <si>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</si>
  <si>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</si>
  <si>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</si>
  <si>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</si>
  <si>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</si>
  <si>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</si>
  <si>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</si>
  <si>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</si>
  <si>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</si>
  <si>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</si>
  <si>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</si>
  <si>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</si>
  <si>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</si>
  <si>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</si>
  <si>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</si>
  <si>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</si>
  <si>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</si>
  <si>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</si>
  <si>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</si>
  <si>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</si>
  <si>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</si>
  <si>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</si>
  <si>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</si>
  <si>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</si>
  <si>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</si>
  <si>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</si>
  <si>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</si>
  <si>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</si>
  <si>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</si>
  <si>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</si>
  <si>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</si>
  <si>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</si>
  <si>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</si>
  <si>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</si>
  <si>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</si>
  <si>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</si>
  <si>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</si>
  <si>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</si>
  <si>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</si>
  <si>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</si>
  <si>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</si>
  <si>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</si>
  <si>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</si>
  <si>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</si>
  <si>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</si>
  <si>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</si>
  <si>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</si>
  <si>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</si>
  <si>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</si>
  <si>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</si>
  <si>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</si>
  <si>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</si>
  <si>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</si>
  <si>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</si>
  <si>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</si>
  <si>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</si>
  <si>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</si>
  <si>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</si>
  <si>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</si>
  <si>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</si>
  <si>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</si>
  <si>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</si>
  <si>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</si>
  <si>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</si>
  <si>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</si>
  <si>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</si>
  <si>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</si>
  <si>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</si>
  <si>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</si>
  <si>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</si>
  <si>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</si>
  <si>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</si>
  <si>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</si>
  <si>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</si>
  <si>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</si>
  <si>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</si>
  <si>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</si>
  <si>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</si>
  <si>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</si>
  <si>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</si>
  <si>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</si>
  <si>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</si>
  <si>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</si>
  <si>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</si>
  <si>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</si>
  <si>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</si>
  <si>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</si>
  <si>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</si>
  <si>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</si>
  <si>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</si>
  <si>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</si>
  <si>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</si>
  <si>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</si>
  <si>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</si>
  <si>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</si>
  <si>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</si>
  <si>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</si>
  <si>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</si>
  <si>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</si>
  <si>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</si>
  <si>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</si>
  <si>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</si>
  <si>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</si>
  <si>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</si>
  <si>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</si>
  <si>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</si>
  <si>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</si>
  <si>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</si>
  <si>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</si>
  <si>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</si>
  <si>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</si>
  <si>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</si>
  <si>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</si>
  <si>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</si>
  <si>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</si>
  <si>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</si>
  <si>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</si>
  <si>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</si>
  <si>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</si>
  <si>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</si>
  <si>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</si>
  <si>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</si>
  <si>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</si>
  <si>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</si>
  <si>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</si>
  <si>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</si>
  <si>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</si>
  <si>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</si>
  <si>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</si>
  <si>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</si>
  <si>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</si>
  <si>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</si>
  <si>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</si>
  <si>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</si>
  <si>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</si>
  <si>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</si>
  <si>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</si>
  <si>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</si>
  <si>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</si>
  <si>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</si>
  <si>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</si>
  <si>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</si>
  <si>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</si>
  <si>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</si>
  <si>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</si>
  <si>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</si>
  <si>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</si>
  <si>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</si>
  <si>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</si>
  <si>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</si>
  <si>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</si>
  <si>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</si>
  <si>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</si>
  <si>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</si>
  <si>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</si>
  <si>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</si>
  <si>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</si>
  <si>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</si>
  <si>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</si>
  <si>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</si>
  <si>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</si>
  <si>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</si>
  <si>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</si>
  <si>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</si>
  <si>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</si>
  <si>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</si>
  <si>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</si>
  <si>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</si>
  <si>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</si>
  <si>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</si>
  <si>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</si>
  <si>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</si>
  <si>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</si>
  <si>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</si>
  <si>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</si>
  <si>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</si>
  <si>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</si>
  <si>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</si>
  <si>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</si>
  <si>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</si>
  <si>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</si>
  <si>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</si>
  <si>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</si>
  <si>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</si>
  <si>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</si>
  <si>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</si>
  <si>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</si>
  <si>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</si>
  <si>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</si>
  <si>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</si>
  <si>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</si>
  <si>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</si>
  <si>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</si>
  <si>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</si>
  <si>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</si>
  <si>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</si>
  <si>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</si>
  <si>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</si>
  <si>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</si>
  <si>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</si>
  <si>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</si>
  <si>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</si>
  <si>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</si>
  <si>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</si>
  <si>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</si>
  <si>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</si>
  <si>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</si>
  <si>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</si>
  <si>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</si>
  <si>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</si>
  <si>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</si>
  <si>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</si>
  <si>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</si>
  <si>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</si>
  <si>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</si>
  <si>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</si>
  <si>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</si>
  <si>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</si>
  <si>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</si>
  <si>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</si>
  <si>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</si>
  <si>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</si>
  <si>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</si>
  <si>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</si>
  <si>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</si>
  <si>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</si>
  <si>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</si>
  <si>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</si>
  <si>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</si>
  <si>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</si>
  <si>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</si>
  <si>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</si>
  <si>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</si>
  <si>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</si>
  <si>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</si>
  <si>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</si>
  <si>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</si>
  <si>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</si>
  <si>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</si>
  <si>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</si>
  <si>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</si>
  <si>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</si>
  <si>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</si>
  <si>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</si>
  <si>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</si>
  <si>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</si>
  <si>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</si>
  <si>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</si>
  <si>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</si>
  <si>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</si>
  <si>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</si>
  <si>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</si>
  <si>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</si>
  <si>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</si>
  <si>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</si>
  <si>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</si>
  <si>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</si>
  <si>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</si>
  <si>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</si>
  <si>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</si>
  <si>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</si>
  <si>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</si>
  <si>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</si>
  <si>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</si>
  <si>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</si>
  <si>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</si>
  <si>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</si>
  <si>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</si>
  <si>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</si>
  <si>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</si>
  <si>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</si>
  <si>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</si>
  <si>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</si>
  <si>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</si>
  <si>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</si>
  <si>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</si>
  <si>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</si>
  <si>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</si>
  <si>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</si>
  <si>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</si>
  <si>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</si>
  <si>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</si>
  <si>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</si>
  <si>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</si>
  <si>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</si>
  <si>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</si>
  <si>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</si>
  <si>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</si>
  <si>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</si>
  <si>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</si>
  <si>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</si>
  <si>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</si>
  <si>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</si>
  <si>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</si>
  <si>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</si>
  <si>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</si>
  <si>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</si>
  <si>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</si>
  <si>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</si>
  <si>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</si>
  <si>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</si>
  <si>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</si>
  <si>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</si>
  <si>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</si>
  <si>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</si>
  <si>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</si>
  <si>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</si>
  <si>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</si>
  <si>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</si>
  <si>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</si>
  <si>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</si>
  <si>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</si>
  <si>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</si>
  <si>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</si>
  <si>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</si>
  <si>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</si>
  <si>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</si>
  <si>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</si>
  <si>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</si>
  <si>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</si>
  <si>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</si>
  <si>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</si>
  <si>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</si>
  <si>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</si>
  <si>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</si>
  <si>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</si>
  <si>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</si>
  <si>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</si>
  <si>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</si>
  <si>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</si>
  <si>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</si>
  <si>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</si>
  <si>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</si>
  <si>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</si>
  <si>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</si>
  <si>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</si>
  <si>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</si>
  <si>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</si>
  <si>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</si>
  <si>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</si>
  <si>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</si>
  <si>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</si>
  <si>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</si>
  <si>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</si>
  <si>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</si>
  <si>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</si>
  <si>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</si>
  <si>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</si>
  <si>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</si>
  <si>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</si>
  <si>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</si>
  <si>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</si>
  <si>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</si>
  <si>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</si>
  <si>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</si>
  <si>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</si>
  <si>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</si>
  <si>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</si>
  <si>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</si>
  <si>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</si>
  <si>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</si>
  <si>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</si>
  <si>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</si>
  <si>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</si>
  <si>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</si>
  <si>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</si>
  <si>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</si>
  <si>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</si>
  <si>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</si>
  <si>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</si>
  <si>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</si>
  <si>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</si>
  <si>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</si>
  <si>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</si>
  <si>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</si>
  <si>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</si>
  <si>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</si>
  <si>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</si>
  <si>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</si>
  <si>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</si>
  <si>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</si>
  <si>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</si>
  <si>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</si>
  <si>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</si>
  <si>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</si>
  <si>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</si>
  <si>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</si>
  <si>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</si>
  <si>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</si>
  <si>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</si>
  <si>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</si>
  <si>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</si>
  <si>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</si>
  <si>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</si>
  <si>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</si>
  <si>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</si>
  <si>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</si>
  <si>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</si>
  <si>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</si>
  <si>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</si>
  <si>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</si>
  <si>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</si>
  <si>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</si>
  <si>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</si>
  <si>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</si>
  <si>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</si>
  <si>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</si>
  <si>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</si>
  <si>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</si>
  <si>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</si>
  <si>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</si>
  <si>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</si>
  <si>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</si>
  <si>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</si>
  <si>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</si>
  <si>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</si>
  <si>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</si>
  <si>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</si>
  <si>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</si>
  <si>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</si>
  <si>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</si>
  <si>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</si>
  <si>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</si>
  <si>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</si>
  <si>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</si>
  <si>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</si>
  <si>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</si>
  <si>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</si>
  <si>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</si>
  <si>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</si>
  <si>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</si>
  <si>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</si>
  <si>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</si>
  <si>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</si>
  <si>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</si>
  <si>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</si>
  <si>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</si>
  <si>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</si>
  <si>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</si>
  <si>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</si>
  <si>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</si>
  <si>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</si>
  <si>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</si>
  <si>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</si>
  <si>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</si>
  <si>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</si>
  <si>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</si>
  <si>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</si>
  <si>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</si>
  <si>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</si>
  <si>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</si>
  <si>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</si>
  <si>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</si>
  <si>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 xml:space="preserve">Participim nga donatoret  e jashtme </t>
  </si>
  <si>
    <t>Participim ne Kulturë</t>
  </si>
  <si>
    <t>Taksa nga sherbimet Kadastrale (matja e Tokes)</t>
  </si>
  <si>
    <t xml:space="preserve">Gjoba nga Inspektoriati </t>
  </si>
  <si>
    <t xml:space="preserve">Licenca per afarizem </t>
  </si>
  <si>
    <t xml:space="preserve">Taksa për Leje Ndërtimi dhe Leje Mjedisore </t>
  </si>
  <si>
    <t xml:space="preserve">2023 Janar </t>
  </si>
  <si>
    <t xml:space="preserve">2023 Shkurt </t>
  </si>
  <si>
    <t xml:space="preserve">2023 Qershor </t>
  </si>
  <si>
    <t xml:space="preserve">2023 Korrik </t>
  </si>
  <si>
    <t xml:space="preserve">2023 Gusht </t>
  </si>
  <si>
    <t xml:space="preserve">2023 Shtator </t>
  </si>
  <si>
    <t xml:space="preserve">2023 Dhjetor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</si>
</sst>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.0000000000"/>
    <numFmt numFmtId="167" formatCode="#,##0.000000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color indexed="81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1" applyBorder="0"/>
  </cellStyleXfs>
  <cellXfs count="15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9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4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7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0" fontId="17" fillId="2" borderId="19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0" xfId="0" applyFont="1" applyFill="1" applyBorder="1" applyAlignment="1" applyProtection="1"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0" fontId="17" fillId="34" borderId="29" xfId="0" applyFont="1" applyFill="1" applyBorder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0" fontId="17" fillId="2" borderId="13" xfId="0" applyFont="1" applyFill="1" applyBorder="1" applyAlignment="1" applyProtection="1">
      <alignment horizontal="center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164" fontId="17" fillId="2" borderId="12" xfId="1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17" fillId="34" borderId="10" xfId="1" applyNumberFormat="1" applyFont="1" applyFill="1" applyBorder="1"/>
    <xf numFmtId="3" fontId="17" fillId="34" borderId="10" xfId="1" applyNumberFormat="1" applyFont="1" applyFill="1" applyBorder="1" applyAlignment="1">
      <alignment horizontal="center"/>
    </xf>
    <xf numFmtId="0" fontId="17" fillId="2" borderId="12" xfId="0" applyFont="1" applyFill="1" applyBorder="1" applyAlignment="1" applyProtection="1">
      <alignment horizontal="center" wrapText="1"/>
      <protection hidden="1"/>
    </xf>
    <xf numFmtId="0" fontId="23" fillId="2" borderId="23" xfId="0" applyFont="1" applyFill="1" applyBorder="1" applyAlignment="1" applyProtection="1">
      <alignment horizontal="center" wrapText="1"/>
      <protection hidden="1"/>
    </xf>
    <xf numFmtId="3" fontId="0" fillId="0" borderId="0" xfId="0" applyNumberFormat="1" applyFont="1" applyProtection="1">
      <protection hidden="1"/>
    </xf>
    <xf numFmtId="3" fontId="31" fillId="38" borderId="10" xfId="1" applyNumberFormat="1" applyFont="1" applyFill="1" applyBorder="1" applyAlignment="1">
      <alignment horizontal="right"/>
    </xf>
    <xf numFmtId="3" fontId="0" fillId="2" borderId="0" xfId="0" applyNumberFormat="1" applyFont="1" applyFill="1"/>
    <xf numFmtId="4" fontId="0" fillId="0" borderId="0" xfId="0" applyNumberFormat="1"/>
    <xf numFmtId="4" fontId="0" fillId="2" borderId="0" xfId="0" applyNumberFormat="1" applyFont="1" applyFill="1"/>
    <xf numFmtId="0" fontId="21" fillId="0" borderId="10" xfId="0" applyFont="1" applyBorder="1"/>
    <xf numFmtId="0" fontId="21" fillId="2" borderId="0" xfId="0" applyFont="1" applyFill="1"/>
    <xf numFmtId="3" fontId="32" fillId="0" borderId="10" xfId="1" applyNumberFormat="1" applyFont="1" applyBorder="1" applyAlignment="1">
      <alignment horizontal="right"/>
    </xf>
    <xf numFmtId="3" fontId="31" fillId="0" borderId="10" xfId="1" applyNumberFormat="1" applyFont="1" applyBorder="1" applyAlignment="1">
      <alignment horizontal="right"/>
    </xf>
    <xf numFmtId="3" fontId="32" fillId="0" borderId="11" xfId="1" applyNumberFormat="1" applyFont="1" applyBorder="1" applyAlignment="1">
      <alignment horizontal="right"/>
    </xf>
    <xf numFmtId="3" fontId="32" fillId="0" borderId="10" xfId="1" applyNumberFormat="1" applyFont="1" applyFill="1" applyBorder="1" applyAlignment="1">
      <alignment horizontal="right"/>
    </xf>
    <xf numFmtId="4" fontId="32" fillId="0" borderId="10" xfId="1" applyNumberFormat="1" applyFont="1" applyBorder="1" applyAlignment="1">
      <alignment horizontal="right"/>
    </xf>
    <xf numFmtId="0" fontId="21" fillId="0" borderId="10" xfId="0" applyFont="1" applyBorder="1" applyAlignment="1">
      <alignment horizontal="center" vertical="center"/>
    </xf>
    <xf numFmtId="4" fontId="0" fillId="0" borderId="0" xfId="0" applyNumberFormat="1" applyFont="1" applyProtection="1">
      <protection hidden="1"/>
    </xf>
    <xf numFmtId="3" fontId="1" fillId="0" borderId="10" xfId="1" applyNumberFormat="1" applyFont="1" applyBorder="1" applyAlignment="1">
      <alignment horizontal="right"/>
    </xf>
    <xf numFmtId="3" fontId="1" fillId="0" borderId="10" xfId="1" applyNumberFormat="1" applyFont="1" applyBorder="1"/>
    <xf numFmtId="0" fontId="17" fillId="2" borderId="0" xfId="0" applyFont="1" applyFill="1" applyBorder="1" applyAlignment="1">
      <alignment horizontal="center" vertical="center"/>
    </xf>
    <xf numFmtId="164" fontId="17" fillId="2" borderId="0" xfId="1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0" fillId="34" borderId="10" xfId="0" applyFont="1" applyFill="1" applyBorder="1"/>
    <xf numFmtId="3" fontId="1" fillId="34" borderId="10" xfId="1" applyNumberFormat="1" applyFont="1" applyFill="1" applyBorder="1"/>
    <xf numFmtId="165" fontId="32" fillId="0" borderId="0" xfId="0" applyNumberFormat="1" applyFont="1"/>
    <xf numFmtId="3" fontId="0" fillId="2" borderId="0" xfId="0" applyNumberFormat="1" applyFont="1" applyFill="1" applyBorder="1"/>
    <xf numFmtId="166" fontId="0" fillId="0" borderId="0" xfId="0" applyNumberFormat="1" applyFont="1" applyProtection="1">
      <protection hidden="1"/>
    </xf>
    <xf numFmtId="164" fontId="0" fillId="0" borderId="0" xfId="0" applyNumberFormat="1" applyFont="1" applyAlignment="1" applyProtection="1">
      <alignment horizontal="center"/>
      <protection hidden="1"/>
    </xf>
    <xf numFmtId="167" fontId="0" fillId="0" borderId="0" xfId="0" applyNumberFormat="1" applyFont="1" applyAlignment="1" applyProtection="1">
      <alignment horizontal="center"/>
      <protection hidden="1"/>
    </xf>
    <xf numFmtId="0" fontId="0" fillId="0" borderId="10" xfId="0" applyFont="1" applyBorder="1" applyAlignment="1" applyProtection="1">
      <alignment horizontal="left"/>
      <protection hidden="1"/>
    </xf>
    <xf numFmtId="43" fontId="0" fillId="0" borderId="10" xfId="119" applyFont="1" applyBorder="1" applyProtection="1">
      <protection hidden="1"/>
    </xf>
    <xf numFmtId="43" fontId="17" fillId="34" borderId="29" xfId="119" applyFont="1" applyFill="1" applyBorder="1" applyProtection="1">
      <protection hidden="1"/>
    </xf>
    <xf numFmtId="43" fontId="17" fillId="34" borderId="29" xfId="119" applyFont="1" applyFill="1" applyBorder="1" applyAlignment="1" applyProtection="1">
      <alignment horizontal="center"/>
      <protection hidden="1"/>
    </xf>
    <xf numFmtId="43" fontId="32" fillId="0" borderId="10" xfId="119" applyFont="1" applyBorder="1" applyAlignment="1">
      <alignment horizontal="right"/>
    </xf>
    <xf numFmtId="43" fontId="0" fillId="0" borderId="10" xfId="1" applyFont="1" applyBorder="1"/>
    <xf numFmtId="43" fontId="32" fillId="0" borderId="10" xfId="1" applyFont="1" applyBorder="1" applyAlignment="1">
      <alignment horizontal="right"/>
    </xf>
    <xf numFmtId="43" fontId="0" fillId="2" borderId="0" xfId="1" applyFont="1" applyFill="1"/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3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21" fillId="0" borderId="27" xfId="0" applyFont="1" applyBorder="1" applyAlignment="1" applyProtection="1">
      <alignment horizontal="center" vertical="center"/>
      <protection hidden="1"/>
    </xf>
    <xf numFmtId="0" fontId="21" fillId="0" borderId="30" xfId="0" applyFont="1" applyBorder="1" applyAlignment="1" applyProtection="1">
      <alignment horizontal="center" vertic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4</xdr:col>
          <xdr:colOff>28575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27"/>
  <sheetViews>
    <sheetView zoomScaleNormal="100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C8" sqref="C8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3.85546875" style="71" customWidth="1"/>
    <col min="4" max="4" width="14" style="71" customWidth="1"/>
    <col min="5" max="5" width="19.7109375" style="88" customWidth="1"/>
    <col min="6" max="6" width="11.42578125" style="71" customWidth="1"/>
    <col min="7" max="7" width="11.28515625" style="71" customWidth="1"/>
    <col min="8" max="8" width="12.28515625" style="71" customWidth="1"/>
    <col min="9" max="9" width="10.5703125" style="71" customWidth="1"/>
    <col min="10" max="10" width="12.140625" style="71" customWidth="1"/>
    <col min="11" max="11" width="12" style="71" customWidth="1"/>
    <col min="12" max="12" width="12.42578125" style="71" customWidth="1"/>
    <col min="13" max="13" width="11.28515625" style="71" customWidth="1"/>
    <col min="14" max="14" width="9.28515625" style="71" customWidth="1"/>
    <col min="15" max="15" width="8.28515625" style="71" customWidth="1"/>
    <col min="16" max="16" width="11.28515625" style="71" customWidth="1"/>
    <col min="17" max="17" width="12.28515625" style="71" customWidth="1"/>
    <col min="18" max="18" width="12" style="71" customWidth="1"/>
    <col min="19" max="19" width="12.85546875" style="71" customWidth="1"/>
    <col min="20" max="20" width="9.7109375" style="71" customWidth="1"/>
    <col min="21" max="21" width="10.42578125" style="71" customWidth="1"/>
    <col min="22" max="22" width="9.85546875" style="71" customWidth="1"/>
    <col min="23" max="16384" width="9.140625" style="71"/>
  </cols>
  <sheetData>
    <row r="1" spans="1:22" ht="30.75" customHeight="1" x14ac:dyDescent="0.25">
      <c r="A1" s="68" t="str">
        <f>IF(L!$A$1=1,L!G2,IF(L!$A$1=2,L!G11,L!G21))</f>
        <v>Tabela 1: Pagesat</v>
      </c>
      <c r="B1" s="69"/>
      <c r="C1" s="70"/>
      <c r="D1" s="145" t="s">
        <v>609</v>
      </c>
      <c r="E1" s="72"/>
      <c r="F1" s="70"/>
      <c r="G1" s="70"/>
      <c r="H1" s="70"/>
      <c r="I1" s="70"/>
      <c r="J1" s="70"/>
      <c r="M1" s="89"/>
      <c r="N1"/>
      <c r="O1" s="89"/>
      <c r="P1" s="89"/>
      <c r="R1" s="89"/>
    </row>
    <row r="2" spans="1:22" ht="18.75" customHeight="1" x14ac:dyDescent="0.25">
      <c r="A2" s="97" t="s">
        <v>875</v>
      </c>
      <c r="B2" s="73"/>
      <c r="C2" s="73"/>
      <c r="D2" s="146"/>
      <c r="E2" s="74"/>
      <c r="F2" s="74"/>
      <c r="G2" s="74"/>
      <c r="H2" s="74"/>
      <c r="I2" s="74"/>
      <c r="J2" s="74"/>
      <c r="O2" s="89"/>
    </row>
    <row r="3" spans="1:22" s="75" customFormat="1" ht="12.75" customHeight="1" x14ac:dyDescent="0.25">
      <c r="A3" s="147"/>
      <c r="B3" s="147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25">
      <c r="A4" s="147"/>
      <c r="B4" s="147"/>
      <c r="C4" s="76"/>
      <c r="D4" s="78"/>
      <c r="E4" s="81"/>
      <c r="F4" s="83"/>
      <c r="G4" s="82"/>
      <c r="H4" s="82"/>
      <c r="I4" s="82"/>
      <c r="J4" s="82"/>
      <c r="K4" s="140" t="s">
        <v>868</v>
      </c>
      <c r="L4" s="90"/>
      <c r="M4" s="82"/>
      <c r="N4" s="82"/>
      <c r="O4" s="82"/>
      <c r="P4" s="82"/>
      <c r="Q4" s="138" t="s">
        <v>869</v>
      </c>
      <c r="R4" s="90"/>
      <c r="S4" s="82"/>
      <c r="T4" s="82"/>
      <c r="U4" s="82"/>
      <c r="V4" s="82"/>
    </row>
    <row r="5" spans="1:22" s="85" customFormat="1" ht="57" customHeight="1" x14ac:dyDescent="0.25">
      <c r="A5" s="148"/>
      <c r="B5" s="148"/>
      <c r="C5" s="84" t="str">
        <f>IF(L!$A$1=1,L!I4,IF(L!$A$1=2,L!I13,L!I23))</f>
        <v>Gjithsejt Pagesat</v>
      </c>
      <c r="D5" s="100" t="str">
        <f>IF(L!$A$1=1,L!J4,IF(L!$A$1=2,L!J13,L!J23))</f>
        <v>Shpenzimet</v>
      </c>
      <c r="E5" s="100" t="str">
        <f>IF(L!$A$1=1,L!S4,IF(L!$A$1=2,L!S13,L!S23))</f>
        <v>Qeveria Lokale</v>
      </c>
      <c r="F5" s="84" t="str">
        <f>IF(L!$A$1=1,L!T4,IF(L!$A$1=2,L!T13,L!T23))</f>
        <v>Paga</v>
      </c>
      <c r="G5" s="84" t="str">
        <f>IF(L!$A$1=1,L!U4,IF(L!$A$1=2,L!U13,L!U23))</f>
        <v>Mallra dhe shërbime</v>
      </c>
      <c r="H5" s="84" t="str">
        <f>IF(L!$A$1=1,L!V4,IF(L!$A$1=2,L!V13,L!V23))</f>
        <v>Shpenzime komunale</v>
      </c>
      <c r="I5" s="84" t="str">
        <f>IF(L!$A$1=1,L!W4,IF(L!$A$1=2,L!W13,L!W23))</f>
        <v>Subvencione dhe Transfere</v>
      </c>
      <c r="J5" s="84" t="str">
        <f>IF(L!$A$1=1,L!X4,IF(L!$A$1=2,L!X13,L!X23))</f>
        <v>Shpenzime Kapitale</v>
      </c>
      <c r="K5" s="141"/>
      <c r="L5" s="84" t="s">
        <v>0</v>
      </c>
      <c r="M5" s="84" t="s">
        <v>32</v>
      </c>
      <c r="N5" s="84" t="s">
        <v>33</v>
      </c>
      <c r="O5" s="101" t="s">
        <v>21</v>
      </c>
      <c r="P5" s="84" t="s">
        <v>35</v>
      </c>
      <c r="Q5" s="139"/>
      <c r="R5" s="84" t="s">
        <v>0</v>
      </c>
      <c r="S5" s="84" t="s">
        <v>32</v>
      </c>
      <c r="T5" s="84" t="s">
        <v>33</v>
      </c>
      <c r="U5" s="101" t="s">
        <v>21</v>
      </c>
      <c r="V5" s="84" t="s">
        <v>35</v>
      </c>
    </row>
    <row r="6" spans="1:22" x14ac:dyDescent="0.25">
      <c r="A6" s="142">
        <v>2023</v>
      </c>
      <c r="B6" s="86" t="s">
        <v>884</v>
      </c>
      <c r="C6" s="131">
        <f>F6+L6+R6</f>
        <v>504002.77</v>
      </c>
      <c r="D6" s="131">
        <f>E6+K6+Q6</f>
        <v>504002.77</v>
      </c>
      <c r="E6" s="131">
        <f>SUM(F6:J6)</f>
        <v>106216.2</v>
      </c>
      <c r="F6" s="131">
        <v>106216.2</v>
      </c>
      <c r="G6" s="131">
        <v>0</v>
      </c>
      <c r="H6" s="131">
        <v>0</v>
      </c>
      <c r="I6" s="131">
        <v>0</v>
      </c>
      <c r="J6" s="131">
        <v>0</v>
      </c>
      <c r="K6" s="131">
        <f>SUM(L6:P6)</f>
        <v>315493.84000000003</v>
      </c>
      <c r="L6" s="131">
        <v>315493.84000000003</v>
      </c>
      <c r="M6" s="131">
        <v>0</v>
      </c>
      <c r="N6" s="131">
        <v>0</v>
      </c>
      <c r="O6" s="131">
        <v>0</v>
      </c>
      <c r="P6" s="131">
        <v>0</v>
      </c>
      <c r="Q6" s="131">
        <f>SUM(R6:V6)</f>
        <v>82292.73</v>
      </c>
      <c r="R6" s="131">
        <v>82292.73</v>
      </c>
      <c r="S6" s="131">
        <v>0</v>
      </c>
      <c r="T6" s="131">
        <v>0</v>
      </c>
      <c r="U6" s="131">
        <v>0</v>
      </c>
      <c r="V6" s="131">
        <v>0</v>
      </c>
    </row>
    <row r="7" spans="1:22" x14ac:dyDescent="0.25">
      <c r="A7" s="142"/>
      <c r="B7" s="86" t="s">
        <v>885</v>
      </c>
      <c r="C7" s="131">
        <f>D7</f>
        <v>840523.08999999985</v>
      </c>
      <c r="D7" s="131">
        <f>E7+K7+Q7</f>
        <v>840523.08999999985</v>
      </c>
      <c r="E7" s="131">
        <f>SUM(F7:J7)</f>
        <v>226248.52999999997</v>
      </c>
      <c r="F7" s="131">
        <v>129777.59</v>
      </c>
      <c r="G7" s="131">
        <v>76536.08</v>
      </c>
      <c r="H7" s="131">
        <v>19634.86</v>
      </c>
      <c r="I7" s="131">
        <v>300</v>
      </c>
      <c r="J7" s="131">
        <v>0</v>
      </c>
      <c r="K7" s="131">
        <f>SUM(L7:P7)</f>
        <v>454169.61</v>
      </c>
      <c r="L7" s="131">
        <v>454169.61</v>
      </c>
      <c r="M7" s="131">
        <v>0</v>
      </c>
      <c r="N7" s="131">
        <v>0</v>
      </c>
      <c r="O7" s="131">
        <v>0</v>
      </c>
      <c r="P7" s="131">
        <v>0</v>
      </c>
      <c r="Q7" s="131">
        <f>SUM(R7:V7)</f>
        <v>160104.94999999998</v>
      </c>
      <c r="R7" s="131">
        <v>118080.92</v>
      </c>
      <c r="S7" s="131">
        <v>31448.32</v>
      </c>
      <c r="T7" s="131">
        <v>5575.71</v>
      </c>
      <c r="U7" s="131">
        <v>5000</v>
      </c>
      <c r="V7" s="131">
        <v>0</v>
      </c>
    </row>
    <row r="8" spans="1:22" x14ac:dyDescent="0.25">
      <c r="A8" s="142"/>
      <c r="B8" s="130" t="s">
        <v>764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</row>
    <row r="9" spans="1:22" x14ac:dyDescent="0.25">
      <c r="A9" s="142"/>
      <c r="B9" s="130" t="s">
        <v>767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</row>
    <row r="10" spans="1:22" x14ac:dyDescent="0.25">
      <c r="A10" s="142"/>
      <c r="B10" s="130" t="s">
        <v>769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</row>
    <row r="11" spans="1:22" x14ac:dyDescent="0.25">
      <c r="A11" s="142"/>
      <c r="B11" s="130" t="s">
        <v>886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</row>
    <row r="12" spans="1:22" x14ac:dyDescent="0.25">
      <c r="A12" s="142"/>
      <c r="B12" s="130" t="s">
        <v>887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</row>
    <row r="13" spans="1:22" x14ac:dyDescent="0.25">
      <c r="A13" s="142"/>
      <c r="B13" s="130" t="s">
        <v>888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</row>
    <row r="14" spans="1:22" x14ac:dyDescent="0.25">
      <c r="A14" s="142"/>
      <c r="B14" s="130" t="s">
        <v>889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</row>
    <row r="15" spans="1:22" x14ac:dyDescent="0.25">
      <c r="A15" s="143"/>
      <c r="B15" s="130" t="s">
        <v>783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</row>
    <row r="16" spans="1:22" x14ac:dyDescent="0.25">
      <c r="A16" s="143"/>
      <c r="B16" s="130" t="s">
        <v>786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</row>
    <row r="17" spans="1:22" x14ac:dyDescent="0.25">
      <c r="A17" s="143"/>
      <c r="B17" s="130" t="s">
        <v>890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</row>
    <row r="18" spans="1:22" x14ac:dyDescent="0.25">
      <c r="A18" s="144"/>
      <c r="B18" s="87" t="str">
        <f>IF(L!$A$1=1,L!B204,IF(L!$A$1=2,L!C204,L!D204))</f>
        <v>Gjithsej 2020</v>
      </c>
      <c r="C18" s="132">
        <f>E18+K18+Q18</f>
        <v>1344525.8599999999</v>
      </c>
      <c r="D18" s="133">
        <f>SUM(D6:D17)</f>
        <v>1344525.8599999999</v>
      </c>
      <c r="E18" s="133">
        <f t="shared" ref="E18:V18" si="0">SUM(E6:E17)</f>
        <v>332464.73</v>
      </c>
      <c r="F18" s="133">
        <f t="shared" si="0"/>
        <v>235993.78999999998</v>
      </c>
      <c r="G18" s="133">
        <f t="shared" si="0"/>
        <v>76536.08</v>
      </c>
      <c r="H18" s="133">
        <f t="shared" si="0"/>
        <v>19634.86</v>
      </c>
      <c r="I18" s="133">
        <f t="shared" si="0"/>
        <v>300</v>
      </c>
      <c r="J18" s="133">
        <f t="shared" si="0"/>
        <v>0</v>
      </c>
      <c r="K18" s="133">
        <f t="shared" si="0"/>
        <v>769663.45</v>
      </c>
      <c r="L18" s="133">
        <f>SUM(L6:L17)</f>
        <v>769663.45</v>
      </c>
      <c r="M18" s="133">
        <f t="shared" si="0"/>
        <v>0</v>
      </c>
      <c r="N18" s="133">
        <f t="shared" si="0"/>
        <v>0</v>
      </c>
      <c r="O18" s="133">
        <f t="shared" si="0"/>
        <v>0</v>
      </c>
      <c r="P18" s="133">
        <f t="shared" si="0"/>
        <v>0</v>
      </c>
      <c r="Q18" s="133">
        <f t="shared" si="0"/>
        <v>242397.68</v>
      </c>
      <c r="R18" s="133">
        <f t="shared" si="0"/>
        <v>200373.65</v>
      </c>
      <c r="S18" s="133">
        <f t="shared" si="0"/>
        <v>31448.32</v>
      </c>
      <c r="T18" s="133">
        <f t="shared" si="0"/>
        <v>5575.71</v>
      </c>
      <c r="U18" s="133">
        <f t="shared" si="0"/>
        <v>5000</v>
      </c>
      <c r="V18" s="133">
        <f t="shared" si="0"/>
        <v>0</v>
      </c>
    </row>
    <row r="21" spans="1:22" ht="14.45" x14ac:dyDescent="0.35">
      <c r="F21" s="89"/>
      <c r="G21" s="89"/>
      <c r="H21" s="89"/>
      <c r="I21" s="89"/>
      <c r="J21" s="89"/>
    </row>
    <row r="22" spans="1:22" x14ac:dyDescent="0.25">
      <c r="D22" s="105"/>
      <c r="E22" s="128"/>
      <c r="F22" s="128"/>
      <c r="G22" s="128"/>
      <c r="H22" s="128"/>
      <c r="I22" s="128"/>
      <c r="J22" s="115"/>
      <c r="K22" s="115"/>
    </row>
    <row r="23" spans="1:22" x14ac:dyDescent="0.25">
      <c r="C23" s="89"/>
      <c r="D23" s="127"/>
      <c r="E23" s="105"/>
      <c r="F23" s="89"/>
      <c r="G23" s="89"/>
      <c r="H23" s="115"/>
    </row>
    <row r="24" spans="1:22" x14ac:dyDescent="0.25">
      <c r="E24" s="129"/>
      <c r="F24" s="115"/>
      <c r="H24" s="115"/>
      <c r="I24" s="89"/>
      <c r="L24" s="115"/>
    </row>
    <row r="25" spans="1:22" x14ac:dyDescent="0.25">
      <c r="E25" s="129"/>
      <c r="H25" s="102"/>
      <c r="J25" s="102"/>
    </row>
    <row r="26" spans="1:22" x14ac:dyDescent="0.25">
      <c r="K26" s="105"/>
    </row>
    <row r="27" spans="1:22" x14ac:dyDescent="0.25">
      <c r="H27" s="102"/>
    </row>
  </sheetData>
  <mergeCells count="6">
    <mergeCell ref="Q4:Q5"/>
    <mergeCell ref="K4:K5"/>
    <mergeCell ref="A6:A18"/>
    <mergeCell ref="D1:D2"/>
    <mergeCell ref="B3:B5"/>
    <mergeCell ref="A3:A5"/>
  </mergeCells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Y129"/>
  <sheetViews>
    <sheetView tabSelected="1"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F24" sqref="F24"/>
    </sheetView>
  </sheetViews>
  <sheetFormatPr defaultColWidth="9.140625" defaultRowHeight="15" x14ac:dyDescent="0.25"/>
  <cols>
    <col min="1" max="1" width="7.140625" style="1" customWidth="1"/>
    <col min="2" max="2" width="23.5703125" style="1" customWidth="1"/>
    <col min="3" max="3" width="14.28515625" style="1" customWidth="1"/>
    <col min="4" max="4" width="14.85546875" style="2" customWidth="1"/>
    <col min="5" max="6" width="12.42578125" style="2" customWidth="1"/>
    <col min="7" max="7" width="11.5703125" style="1" customWidth="1"/>
    <col min="8" max="9" width="12.7109375" style="1" customWidth="1"/>
    <col min="10" max="10" width="12.140625" style="1" customWidth="1"/>
    <col min="11" max="11" width="15.140625" style="1" customWidth="1"/>
    <col min="12" max="12" width="12.140625" style="1" customWidth="1"/>
    <col min="13" max="13" width="12.7109375" style="1" bestFit="1" customWidth="1"/>
    <col min="14" max="15" width="12.140625" style="1" customWidth="1"/>
    <col min="16" max="16" width="10.85546875" style="1" customWidth="1"/>
    <col min="17" max="17" width="11.7109375" style="1" customWidth="1"/>
    <col min="18" max="18" width="9.140625" style="1"/>
    <col min="19" max="19" width="19.7109375" style="1" customWidth="1"/>
    <col min="20" max="20" width="13" style="1" customWidth="1"/>
    <col min="21" max="21" width="9.140625" style="1"/>
    <col min="22" max="22" width="14" style="1" customWidth="1"/>
    <col min="23" max="23" width="13.42578125" style="1" customWidth="1"/>
    <col min="24" max="16384" width="9.140625" style="1"/>
  </cols>
  <sheetData>
    <row r="1" spans="1:17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</row>
    <row r="2" spans="1:17" s="3" customFormat="1" ht="17.25" customHeight="1" x14ac:dyDescent="0.25">
      <c r="A2" s="91" t="s">
        <v>875</v>
      </c>
      <c r="B2" s="92"/>
      <c r="C2" s="9"/>
      <c r="D2" s="9"/>
      <c r="E2" s="10"/>
      <c r="F2" s="10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s="2" customFormat="1" ht="82.5" customHeight="1" x14ac:dyDescent="0.25">
      <c r="A3" s="93" t="str">
        <f>IF(L!$A$1=1,L!G8,IF(L!$A$1=2,L!G18,L!G28))</f>
        <v>Viti</v>
      </c>
      <c r="B3" s="93" t="str">
        <f>IF(L!$A$1=1,L!H8,IF(L!$A$1=2,L!H18,L!H28))</f>
        <v>Viti / Muaji</v>
      </c>
      <c r="C3" s="94" t="str">
        <f>IF(L!$A$1=1,L!I8,IF(L!$A$1=2,L!I18,L!I28))</f>
        <v>Gjithsej Pranimet</v>
      </c>
      <c r="D3" s="67" t="str">
        <f>IF(L!$A$1=1,L!O8,IF(L!$A$1=2,L!O18,L!O28))</f>
        <v xml:space="preserve">Tatimi në pronë </v>
      </c>
      <c r="E3" s="95" t="s">
        <v>883</v>
      </c>
      <c r="F3" s="96" t="s">
        <v>872</v>
      </c>
      <c r="G3" s="67" t="s">
        <v>870</v>
      </c>
      <c r="H3" s="67" t="s">
        <v>877</v>
      </c>
      <c r="I3" s="67" t="s">
        <v>881</v>
      </c>
      <c r="J3" s="67" t="s">
        <v>871</v>
      </c>
      <c r="K3" s="67" t="s">
        <v>880</v>
      </c>
      <c r="L3" s="67" t="s">
        <v>882</v>
      </c>
      <c r="M3" s="67" t="s">
        <v>873</v>
      </c>
      <c r="N3" s="67" t="s">
        <v>874</v>
      </c>
      <c r="O3" s="67" t="s">
        <v>879</v>
      </c>
      <c r="P3" s="67" t="s">
        <v>878</v>
      </c>
      <c r="Q3" s="67" t="s">
        <v>876</v>
      </c>
    </row>
    <row r="4" spans="1:17" s="2" customFormat="1" ht="15" customHeight="1" x14ac:dyDescent="0.25">
      <c r="A4" s="118"/>
      <c r="B4" s="118"/>
      <c r="C4" s="119"/>
      <c r="D4" s="120"/>
      <c r="E4" s="121"/>
      <c r="F4" s="122"/>
      <c r="G4" s="67"/>
      <c r="H4" s="120"/>
      <c r="I4" s="120"/>
      <c r="J4" s="67"/>
      <c r="K4" s="120"/>
      <c r="L4" s="120"/>
      <c r="M4" s="120"/>
      <c r="N4" s="120"/>
      <c r="O4" s="120"/>
      <c r="P4" s="120"/>
      <c r="Q4" s="120"/>
    </row>
    <row r="5" spans="1:17" s="3" customFormat="1" ht="16.5" x14ac:dyDescent="0.3">
      <c r="A5" s="149">
        <v>2022</v>
      </c>
      <c r="B5" s="5" t="s">
        <v>721</v>
      </c>
      <c r="C5" s="109">
        <f>SUM(D5:Q5)</f>
        <v>44983.24</v>
      </c>
      <c r="D5" s="103">
        <v>12686.69</v>
      </c>
      <c r="E5" s="103">
        <v>1129.3499999999999</v>
      </c>
      <c r="F5" s="103"/>
      <c r="G5" s="103">
        <v>2318</v>
      </c>
      <c r="H5" s="103"/>
      <c r="I5" s="103">
        <v>251</v>
      </c>
      <c r="J5" s="103">
        <v>7870</v>
      </c>
      <c r="K5" s="103">
        <v>8150</v>
      </c>
      <c r="L5" s="103">
        <v>1882</v>
      </c>
      <c r="M5" s="103">
        <v>4756.7</v>
      </c>
      <c r="N5" s="103">
        <v>5739.5</v>
      </c>
      <c r="O5" s="103"/>
      <c r="P5" s="103"/>
      <c r="Q5" s="103">
        <v>200</v>
      </c>
    </row>
    <row r="6" spans="1:17" s="3" customFormat="1" ht="16.5" x14ac:dyDescent="0.3">
      <c r="A6" s="149"/>
      <c r="B6" s="5" t="s">
        <v>724</v>
      </c>
      <c r="C6" s="111">
        <f>SUM(D6:Q6)</f>
        <v>78111.430000000008</v>
      </c>
      <c r="D6" s="103">
        <v>17491.68</v>
      </c>
      <c r="E6" s="103">
        <v>21699.95</v>
      </c>
      <c r="F6" s="103">
        <v>313</v>
      </c>
      <c r="G6" s="103">
        <v>2585</v>
      </c>
      <c r="H6" s="103"/>
      <c r="I6" s="103">
        <v>1028</v>
      </c>
      <c r="J6" s="103">
        <v>5860</v>
      </c>
      <c r="K6" s="103">
        <v>5769</v>
      </c>
      <c r="L6" s="103">
        <v>1716</v>
      </c>
      <c r="M6" s="103">
        <v>4664.3</v>
      </c>
      <c r="N6" s="103">
        <v>16747.5</v>
      </c>
      <c r="O6" s="103"/>
      <c r="P6" s="103"/>
      <c r="Q6" s="103">
        <v>237</v>
      </c>
    </row>
    <row r="7" spans="1:17" s="3" customFormat="1" ht="16.5" x14ac:dyDescent="0.3">
      <c r="A7" s="149"/>
      <c r="B7" s="5" t="s">
        <v>727</v>
      </c>
      <c r="C7" s="112">
        <f t="shared" ref="C7:C11" si="0">SUM(D7:Q7)</f>
        <v>221506.57</v>
      </c>
      <c r="D7" s="103">
        <v>67011.740000000005</v>
      </c>
      <c r="E7" s="103">
        <v>47742.33</v>
      </c>
      <c r="F7" s="103">
        <v>626</v>
      </c>
      <c r="G7" s="103">
        <v>4300</v>
      </c>
      <c r="H7" s="103">
        <v>66389</v>
      </c>
      <c r="I7" s="103">
        <v>7</v>
      </c>
      <c r="J7" s="103">
        <v>8210</v>
      </c>
      <c r="K7" s="103">
        <v>12309</v>
      </c>
      <c r="L7" s="103">
        <v>3626</v>
      </c>
      <c r="M7" s="103">
        <v>4317.5</v>
      </c>
      <c r="N7" s="103">
        <v>6583.5</v>
      </c>
      <c r="O7" s="103">
        <v>112.5</v>
      </c>
      <c r="P7" s="103"/>
      <c r="Q7" s="103">
        <v>272</v>
      </c>
    </row>
    <row r="8" spans="1:17" s="3" customFormat="1" ht="16.5" x14ac:dyDescent="0.3">
      <c r="A8" s="149"/>
      <c r="B8" s="5" t="s">
        <v>730</v>
      </c>
      <c r="C8" s="112">
        <f t="shared" si="0"/>
        <v>89766.83</v>
      </c>
      <c r="D8" s="103">
        <v>42906.78</v>
      </c>
      <c r="E8" s="103">
        <v>14568.25</v>
      </c>
      <c r="F8" s="103">
        <v>313</v>
      </c>
      <c r="G8" s="103">
        <v>5926</v>
      </c>
      <c r="H8" s="103"/>
      <c r="I8" s="103">
        <v>1646</v>
      </c>
      <c r="J8" s="103">
        <v>5940</v>
      </c>
      <c r="K8" s="103">
        <v>6145</v>
      </c>
      <c r="L8" s="103">
        <v>2109</v>
      </c>
      <c r="M8" s="103">
        <v>3869.3</v>
      </c>
      <c r="N8" s="103">
        <v>6060.5</v>
      </c>
      <c r="O8" s="103"/>
      <c r="P8" s="103"/>
      <c r="Q8" s="103">
        <v>283</v>
      </c>
    </row>
    <row r="9" spans="1:17" s="108" customFormat="1" ht="16.5" x14ac:dyDescent="0.3">
      <c r="A9" s="149"/>
      <c r="B9" s="107" t="s">
        <v>732</v>
      </c>
      <c r="C9" s="110">
        <f t="shared" si="0"/>
        <v>86664.89</v>
      </c>
      <c r="D9" s="103">
        <v>54473.1</v>
      </c>
      <c r="E9" s="103">
        <v>1884.2</v>
      </c>
      <c r="F9" s="103">
        <v>313</v>
      </c>
      <c r="G9" s="103">
        <v>3666</v>
      </c>
      <c r="H9" s="103"/>
      <c r="I9" s="103">
        <v>55</v>
      </c>
      <c r="J9" s="103">
        <v>7073.79</v>
      </c>
      <c r="K9" s="103">
        <v>5412</v>
      </c>
      <c r="L9" s="103">
        <v>2027</v>
      </c>
      <c r="M9" s="103">
        <v>3583.3</v>
      </c>
      <c r="N9" s="103">
        <v>6351.5</v>
      </c>
      <c r="O9" s="103"/>
      <c r="P9" s="103"/>
      <c r="Q9" s="103">
        <v>1826</v>
      </c>
    </row>
    <row r="10" spans="1:17" s="3" customFormat="1" ht="16.5" x14ac:dyDescent="0.3">
      <c r="A10" s="149"/>
      <c r="B10" s="5" t="s">
        <v>734</v>
      </c>
      <c r="C10" s="109">
        <f t="shared" si="0"/>
        <v>127195.53</v>
      </c>
      <c r="D10" s="103">
        <v>19519.7</v>
      </c>
      <c r="E10" s="103">
        <v>8132.73</v>
      </c>
      <c r="F10" s="103">
        <v>333</v>
      </c>
      <c r="G10" s="103">
        <v>5337</v>
      </c>
      <c r="H10" s="103">
        <v>62160</v>
      </c>
      <c r="I10" s="103">
        <v>3</v>
      </c>
      <c r="J10" s="103">
        <v>6859</v>
      </c>
      <c r="K10" s="103">
        <v>5116</v>
      </c>
      <c r="L10" s="103">
        <v>1860</v>
      </c>
      <c r="M10" s="103">
        <v>4547.6000000000004</v>
      </c>
      <c r="N10" s="103">
        <v>12697.5</v>
      </c>
      <c r="O10" s="103"/>
      <c r="P10" s="103"/>
      <c r="Q10" s="103">
        <v>630</v>
      </c>
    </row>
    <row r="11" spans="1:17" s="3" customFormat="1" ht="16.5" x14ac:dyDescent="0.3">
      <c r="A11" s="149"/>
      <c r="B11" s="5" t="s">
        <v>737</v>
      </c>
      <c r="C11" s="109">
        <f t="shared" si="0"/>
        <v>83184.22</v>
      </c>
      <c r="D11" s="103">
        <v>39946.300000000003</v>
      </c>
      <c r="E11" s="103">
        <v>6101.22</v>
      </c>
      <c r="F11" s="103"/>
      <c r="G11" s="103">
        <v>8283</v>
      </c>
      <c r="H11" s="103"/>
      <c r="I11" s="103">
        <v>37</v>
      </c>
      <c r="J11" s="103">
        <v>8210</v>
      </c>
      <c r="K11" s="103">
        <v>6044</v>
      </c>
      <c r="L11" s="103">
        <v>277</v>
      </c>
      <c r="M11" s="103">
        <v>4632.7</v>
      </c>
      <c r="N11" s="103">
        <v>9112</v>
      </c>
      <c r="O11" s="103"/>
      <c r="P11" s="103"/>
      <c r="Q11" s="103">
        <v>541</v>
      </c>
    </row>
    <row r="12" spans="1:17" s="3" customFormat="1" ht="16.5" x14ac:dyDescent="0.3">
      <c r="A12" s="149"/>
      <c r="B12" s="5" t="s">
        <v>740</v>
      </c>
      <c r="C12" s="113">
        <f t="shared" ref="C12:C17" si="1">SUM(D12:Q12)</f>
        <v>126686.49</v>
      </c>
      <c r="D12" s="103">
        <v>65945.08</v>
      </c>
      <c r="E12" s="103">
        <v>13982.91</v>
      </c>
      <c r="F12" s="103">
        <v>626</v>
      </c>
      <c r="G12" s="103">
        <v>12643</v>
      </c>
      <c r="H12" s="103"/>
      <c r="I12" s="103">
        <v>9</v>
      </c>
      <c r="J12" s="103">
        <v>11280</v>
      </c>
      <c r="K12" s="103">
        <v>12497</v>
      </c>
      <c r="L12" s="103">
        <v>180</v>
      </c>
      <c r="M12" s="103">
        <v>9241</v>
      </c>
      <c r="N12" s="103">
        <v>118.5</v>
      </c>
      <c r="O12" s="103"/>
      <c r="P12" s="103"/>
      <c r="Q12" s="103">
        <v>164</v>
      </c>
    </row>
    <row r="13" spans="1:17" s="3" customFormat="1" ht="16.5" x14ac:dyDescent="0.3">
      <c r="A13" s="149"/>
      <c r="B13" s="5" t="s">
        <v>743</v>
      </c>
      <c r="C13" s="109">
        <f t="shared" si="1"/>
        <v>117524.85</v>
      </c>
      <c r="D13" s="103">
        <v>22068.75</v>
      </c>
      <c r="E13" s="103">
        <v>1071</v>
      </c>
      <c r="F13" s="103"/>
      <c r="G13" s="103">
        <v>4873</v>
      </c>
      <c r="H13" s="103">
        <v>72141</v>
      </c>
      <c r="I13" s="103">
        <v>850</v>
      </c>
      <c r="J13" s="103">
        <v>9220</v>
      </c>
      <c r="K13" s="103">
        <v>1371</v>
      </c>
      <c r="L13" s="103">
        <v>41</v>
      </c>
      <c r="M13" s="103">
        <v>5488.1</v>
      </c>
      <c r="N13" s="103">
        <v>73</v>
      </c>
      <c r="O13" s="103"/>
      <c r="P13" s="103"/>
      <c r="Q13" s="103">
        <v>328</v>
      </c>
    </row>
    <row r="14" spans="1:17" s="3" customFormat="1" ht="16.5" x14ac:dyDescent="0.3">
      <c r="A14" s="149"/>
      <c r="B14" s="5" t="s">
        <v>746</v>
      </c>
      <c r="C14" s="116">
        <f t="shared" si="1"/>
        <v>81974.849999999991</v>
      </c>
      <c r="D14" s="103">
        <v>23386.080000000002</v>
      </c>
      <c r="E14" s="103">
        <v>16846.07</v>
      </c>
      <c r="F14" s="103">
        <v>323</v>
      </c>
      <c r="G14" s="103">
        <v>8089</v>
      </c>
      <c r="H14" s="103"/>
      <c r="I14" s="103">
        <v>7</v>
      </c>
      <c r="J14" s="103">
        <v>8165</v>
      </c>
      <c r="K14" s="103">
        <v>11093</v>
      </c>
      <c r="L14" s="103">
        <v>248</v>
      </c>
      <c r="M14" s="103">
        <v>5703.7</v>
      </c>
      <c r="N14" s="103">
        <v>6038</v>
      </c>
      <c r="O14" s="103"/>
      <c r="P14" s="103"/>
      <c r="Q14" s="103">
        <v>2076</v>
      </c>
    </row>
    <row r="15" spans="1:17" s="3" customFormat="1" ht="16.5" x14ac:dyDescent="0.3">
      <c r="A15" s="149"/>
      <c r="B15" s="5" t="s">
        <v>749</v>
      </c>
      <c r="C15" s="117">
        <f t="shared" si="1"/>
        <v>75680.900000000009</v>
      </c>
      <c r="D15" s="103">
        <v>17344.47</v>
      </c>
      <c r="E15" s="103">
        <v>8178.02</v>
      </c>
      <c r="F15" s="103">
        <v>403</v>
      </c>
      <c r="G15" s="103">
        <v>5823</v>
      </c>
      <c r="H15" s="103"/>
      <c r="I15" s="103">
        <v>590.20000000000005</v>
      </c>
      <c r="J15" s="103">
        <v>8830</v>
      </c>
      <c r="K15" s="103">
        <v>10977.5</v>
      </c>
      <c r="L15" s="103">
        <v>4816.04</v>
      </c>
      <c r="M15" s="103">
        <v>4551.7</v>
      </c>
      <c r="N15" s="103">
        <v>7226.17</v>
      </c>
      <c r="O15" s="103">
        <v>158</v>
      </c>
      <c r="P15" s="103"/>
      <c r="Q15" s="103">
        <v>6782.8</v>
      </c>
    </row>
    <row r="16" spans="1:17" s="3" customFormat="1" ht="16.5" x14ac:dyDescent="0.3">
      <c r="A16" s="149"/>
      <c r="B16" s="5" t="s">
        <v>752</v>
      </c>
      <c r="C16" s="117">
        <f t="shared" si="1"/>
        <v>245807.06999999998</v>
      </c>
      <c r="D16" s="103">
        <v>40045.39</v>
      </c>
      <c r="E16" s="103">
        <v>43790.58</v>
      </c>
      <c r="F16" s="103">
        <v>313</v>
      </c>
      <c r="G16" s="103">
        <v>8819</v>
      </c>
      <c r="H16" s="103">
        <v>63409</v>
      </c>
      <c r="I16" s="103">
        <v>172</v>
      </c>
      <c r="J16" s="103">
        <v>8735</v>
      </c>
      <c r="K16" s="103">
        <v>11141.3</v>
      </c>
      <c r="L16" s="103">
        <v>1117.4000000000001</v>
      </c>
      <c r="M16" s="103">
        <v>6288.4</v>
      </c>
      <c r="N16" s="103">
        <v>6063</v>
      </c>
      <c r="O16" s="103"/>
      <c r="P16" s="103">
        <v>35495</v>
      </c>
      <c r="Q16" s="103">
        <v>20418</v>
      </c>
    </row>
    <row r="17" spans="1:25" s="3" customFormat="1" x14ac:dyDescent="0.25">
      <c r="A17" s="149"/>
      <c r="B17" s="6" t="str">
        <f>IF(L!$A$1=1,L!B204,IF(L!$A$1=2,L!C204,L!D204))</f>
        <v>Gjithsej 2020</v>
      </c>
      <c r="C17" s="98">
        <f t="shared" si="1"/>
        <v>1379086.87</v>
      </c>
      <c r="D17" s="99">
        <f>SUM(D5:D16)</f>
        <v>422825.76000000013</v>
      </c>
      <c r="E17" s="99">
        <f>SUM(E5:E16)</f>
        <v>185126.61</v>
      </c>
      <c r="F17" s="99">
        <f>SUM(F5:F16)</f>
        <v>3563</v>
      </c>
      <c r="G17" s="99">
        <f t="shared" ref="G17:P17" si="2">SUM(G5:G16)</f>
        <v>72662</v>
      </c>
      <c r="H17" s="99">
        <f t="shared" si="2"/>
        <v>264099</v>
      </c>
      <c r="I17" s="99">
        <f t="shared" si="2"/>
        <v>4655.2</v>
      </c>
      <c r="J17" s="99">
        <f t="shared" si="2"/>
        <v>96252.790000000008</v>
      </c>
      <c r="K17" s="99">
        <f t="shared" si="2"/>
        <v>96024.8</v>
      </c>
      <c r="L17" s="99">
        <f t="shared" si="2"/>
        <v>19899.440000000002</v>
      </c>
      <c r="M17" s="99">
        <f t="shared" si="2"/>
        <v>61644.299999999988</v>
      </c>
      <c r="N17" s="99">
        <f t="shared" si="2"/>
        <v>82810.67</v>
      </c>
      <c r="O17" s="99">
        <f t="shared" si="2"/>
        <v>270.5</v>
      </c>
      <c r="P17" s="99">
        <f t="shared" si="2"/>
        <v>35495</v>
      </c>
      <c r="Q17" s="99">
        <f>SUM(Q5:Q16)</f>
        <v>33757.800000000003</v>
      </c>
    </row>
    <row r="18" spans="1:25" s="3" customFormat="1" ht="16.5" x14ac:dyDescent="0.3">
      <c r="A18" s="114"/>
      <c r="B18" s="5" t="s">
        <v>758</v>
      </c>
      <c r="C18" s="134">
        <f>SUM(D18:Q18)</f>
        <v>109799.45</v>
      </c>
      <c r="D18" s="134">
        <v>38801.96</v>
      </c>
      <c r="E18" s="134">
        <v>8447.4500000000007</v>
      </c>
      <c r="F18" s="134">
        <v>313</v>
      </c>
      <c r="G18" s="134">
        <v>5437</v>
      </c>
      <c r="H18" s="134"/>
      <c r="I18" s="134">
        <v>85</v>
      </c>
      <c r="J18" s="134">
        <v>7798</v>
      </c>
      <c r="K18" s="134">
        <v>9403</v>
      </c>
      <c r="L18" s="134">
        <v>91</v>
      </c>
      <c r="M18" s="134">
        <v>4121.8999999999996</v>
      </c>
      <c r="N18" s="134">
        <v>6798</v>
      </c>
      <c r="O18" s="134"/>
      <c r="P18" s="134">
        <v>23486.14</v>
      </c>
      <c r="Q18" s="134">
        <f>4977+40</f>
        <v>5017</v>
      </c>
    </row>
    <row r="19" spans="1:25" s="137" customFormat="1" ht="16.5" x14ac:dyDescent="0.3">
      <c r="A19" s="149">
        <v>2023</v>
      </c>
      <c r="B19" s="135" t="s">
        <v>761</v>
      </c>
      <c r="C19" s="136">
        <f>SUM(D19:Q19)</f>
        <v>89237.859999999986</v>
      </c>
      <c r="D19" s="136">
        <v>20350.02</v>
      </c>
      <c r="E19" s="136">
        <v>3576.19</v>
      </c>
      <c r="F19" s="136">
        <v>313</v>
      </c>
      <c r="G19" s="136">
        <v>4399</v>
      </c>
      <c r="H19" s="136"/>
      <c r="I19" s="136">
        <v>433.5</v>
      </c>
      <c r="J19" s="136">
        <v>6832</v>
      </c>
      <c r="K19" s="136">
        <v>10964</v>
      </c>
      <c r="L19" s="136">
        <v>186</v>
      </c>
      <c r="M19" s="136">
        <v>4889.25</v>
      </c>
      <c r="N19" s="136">
        <v>22228.5</v>
      </c>
      <c r="O19" s="136"/>
      <c r="P19" s="136">
        <v>10872.9</v>
      </c>
      <c r="Q19" s="136">
        <f>4119.5+74</f>
        <v>4193.5</v>
      </c>
    </row>
    <row r="20" spans="1:25" s="3" customFormat="1" ht="16.5" x14ac:dyDescent="0.3">
      <c r="A20" s="149"/>
      <c r="B20" s="5" t="s">
        <v>764</v>
      </c>
      <c r="C20" s="109">
        <f t="shared" ref="C20:C29" si="3">SUM(D20:Q20)</f>
        <v>0</v>
      </c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</row>
    <row r="21" spans="1:25" s="3" customFormat="1" ht="16.5" x14ac:dyDescent="0.3">
      <c r="A21" s="149"/>
      <c r="B21" s="5" t="s">
        <v>767</v>
      </c>
      <c r="C21" s="109">
        <f t="shared" si="3"/>
        <v>0</v>
      </c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</row>
    <row r="22" spans="1:25" s="3" customFormat="1" ht="16.5" x14ac:dyDescent="0.3">
      <c r="A22" s="149"/>
      <c r="B22" s="5" t="s">
        <v>769</v>
      </c>
      <c r="C22" s="109">
        <f t="shared" si="3"/>
        <v>0</v>
      </c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8"/>
      <c r="S22" s="108"/>
      <c r="T22" s="108"/>
      <c r="U22" s="108"/>
      <c r="V22" s="108"/>
    </row>
    <row r="23" spans="1:25" s="108" customFormat="1" ht="16.5" x14ac:dyDescent="0.3">
      <c r="A23" s="149"/>
      <c r="B23" s="5" t="s">
        <v>771</v>
      </c>
      <c r="C23" s="109">
        <f t="shared" si="3"/>
        <v>0</v>
      </c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3"/>
      <c r="S23" s="3"/>
      <c r="T23" s="3"/>
      <c r="U23" s="3"/>
      <c r="V23" s="3"/>
    </row>
    <row r="24" spans="1:25" s="3" customFormat="1" ht="16.5" x14ac:dyDescent="0.3">
      <c r="A24" s="149"/>
      <c r="B24" s="5" t="s">
        <v>774</v>
      </c>
      <c r="C24" s="109">
        <f t="shared" si="3"/>
        <v>0</v>
      </c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</row>
    <row r="25" spans="1:25" s="3" customFormat="1" ht="16.5" x14ac:dyDescent="0.3">
      <c r="A25" s="149"/>
      <c r="B25" s="5" t="s">
        <v>777</v>
      </c>
      <c r="C25" s="109">
        <f t="shared" si="3"/>
        <v>0</v>
      </c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</row>
    <row r="26" spans="1:25" s="3" customFormat="1" ht="16.5" x14ac:dyDescent="0.3">
      <c r="A26" s="149"/>
      <c r="B26" s="5" t="s">
        <v>780</v>
      </c>
      <c r="C26" s="109">
        <f t="shared" si="3"/>
        <v>0</v>
      </c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</row>
    <row r="27" spans="1:25" s="3" customFormat="1" ht="16.5" x14ac:dyDescent="0.3">
      <c r="A27" s="149"/>
      <c r="B27" s="5" t="s">
        <v>783</v>
      </c>
      <c r="C27" s="109">
        <f t="shared" si="3"/>
        <v>0</v>
      </c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</row>
    <row r="28" spans="1:25" s="3" customFormat="1" ht="16.5" x14ac:dyDescent="0.3">
      <c r="A28" s="149"/>
      <c r="B28" s="5" t="s">
        <v>786</v>
      </c>
      <c r="C28" s="109">
        <f t="shared" si="3"/>
        <v>0</v>
      </c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</row>
    <row r="29" spans="1:25" s="3" customFormat="1" ht="16.5" x14ac:dyDescent="0.3">
      <c r="A29" s="149"/>
      <c r="B29" s="5" t="s">
        <v>789</v>
      </c>
      <c r="C29" s="109">
        <f t="shared" si="3"/>
        <v>0</v>
      </c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</row>
    <row r="30" spans="1:25" s="3" customFormat="1" x14ac:dyDescent="0.25">
      <c r="A30" s="149"/>
      <c r="B30" s="123" t="str">
        <f>IF(L!$A$1=1,L!B217,IF(L!$A$1=2,L!C217,L!D217))</f>
        <v>Gjithsej 2021</v>
      </c>
      <c r="C30" s="124">
        <f>SUM(C18:C29)</f>
        <v>199037.31</v>
      </c>
      <c r="D30" s="124">
        <f t="shared" ref="D30:Q30" si="4">SUM(D18:D29)</f>
        <v>59151.979999999996</v>
      </c>
      <c r="E30" s="124">
        <f t="shared" si="4"/>
        <v>12023.640000000001</v>
      </c>
      <c r="F30" s="124">
        <f t="shared" si="4"/>
        <v>626</v>
      </c>
      <c r="G30" s="124">
        <f t="shared" si="4"/>
        <v>9836</v>
      </c>
      <c r="H30" s="124">
        <f t="shared" si="4"/>
        <v>0</v>
      </c>
      <c r="I30" s="124">
        <f t="shared" si="4"/>
        <v>518.5</v>
      </c>
      <c r="J30" s="124">
        <f t="shared" si="4"/>
        <v>14630</v>
      </c>
      <c r="K30" s="124">
        <f t="shared" si="4"/>
        <v>20367</v>
      </c>
      <c r="L30" s="124">
        <f t="shared" si="4"/>
        <v>277</v>
      </c>
      <c r="M30" s="124">
        <f t="shared" si="4"/>
        <v>9011.15</v>
      </c>
      <c r="N30" s="124">
        <f t="shared" si="4"/>
        <v>29026.5</v>
      </c>
      <c r="O30" s="124">
        <f t="shared" si="4"/>
        <v>0</v>
      </c>
      <c r="P30" s="124">
        <f t="shared" si="4"/>
        <v>34359.040000000001</v>
      </c>
      <c r="Q30" s="124">
        <f t="shared" si="4"/>
        <v>9210.5</v>
      </c>
      <c r="S30" s="9"/>
      <c r="T30" s="9"/>
      <c r="U30" s="126"/>
      <c r="V30" s="9"/>
      <c r="W30" s="9"/>
      <c r="X30" s="9"/>
      <c r="Y30" s="9"/>
    </row>
    <row r="31" spans="1:25" s="3" customFormat="1" x14ac:dyDescent="0.25">
      <c r="D31" s="4"/>
      <c r="E31" s="4"/>
      <c r="F31" s="4"/>
      <c r="P31" s="106"/>
    </row>
    <row r="32" spans="1:25" s="3" customFormat="1" x14ac:dyDescent="0.25">
      <c r="D32" s="4"/>
      <c r="E32" s="4"/>
      <c r="F32" s="4"/>
      <c r="M32" s="104"/>
      <c r="S32" s="104"/>
    </row>
    <row r="33" spans="3:23" s="3" customFormat="1" ht="16.5" x14ac:dyDescent="0.3">
      <c r="C33" s="104"/>
      <c r="D33" s="4"/>
      <c r="E33" s="4"/>
      <c r="F33" s="4"/>
      <c r="M33" s="104"/>
      <c r="S33" s="104"/>
      <c r="V33" s="125"/>
      <c r="W33" s="125"/>
    </row>
    <row r="34" spans="3:23" s="3" customFormat="1" x14ac:dyDescent="0.25">
      <c r="D34" s="4"/>
      <c r="E34" s="4"/>
      <c r="F34" s="4"/>
      <c r="M34" s="104"/>
      <c r="S34" s="104"/>
    </row>
    <row r="35" spans="3:23" s="3" customFormat="1" x14ac:dyDescent="0.25">
      <c r="D35" s="4"/>
      <c r="E35" s="4"/>
      <c r="F35" s="4"/>
      <c r="M35" s="104"/>
      <c r="S35" s="104"/>
    </row>
    <row r="36" spans="3:23" s="3" customFormat="1" x14ac:dyDescent="0.25">
      <c r="D36" s="4"/>
      <c r="E36" s="4"/>
      <c r="F36" s="4"/>
      <c r="M36" s="104"/>
      <c r="S36" s="104"/>
    </row>
    <row r="37" spans="3:23" s="3" customFormat="1" x14ac:dyDescent="0.25">
      <c r="D37" s="4"/>
      <c r="E37" s="4"/>
      <c r="F37" s="4"/>
      <c r="M37" s="104"/>
      <c r="S37" s="104"/>
    </row>
    <row r="38" spans="3:23" s="3" customFormat="1" x14ac:dyDescent="0.25">
      <c r="D38" s="4"/>
      <c r="E38" s="4"/>
      <c r="F38" s="4"/>
      <c r="M38" s="104"/>
    </row>
    <row r="39" spans="3:23" s="3" customFormat="1" x14ac:dyDescent="0.25">
      <c r="D39" s="4"/>
      <c r="E39" s="4"/>
      <c r="F39" s="4"/>
      <c r="M39" s="104"/>
    </row>
    <row r="40" spans="3:23" s="3" customFormat="1" x14ac:dyDescent="0.25">
      <c r="D40" s="4"/>
      <c r="E40" s="4"/>
      <c r="F40" s="4"/>
      <c r="M40" s="104"/>
    </row>
    <row r="41" spans="3:23" s="3" customFormat="1" x14ac:dyDescent="0.25">
      <c r="D41" s="4"/>
      <c r="E41" s="4"/>
      <c r="F41" s="4"/>
    </row>
    <row r="42" spans="3:23" s="3" customFormat="1" x14ac:dyDescent="0.25">
      <c r="D42" s="4"/>
      <c r="E42" s="4"/>
      <c r="F42" s="4"/>
    </row>
    <row r="43" spans="3:23" s="3" customFormat="1" x14ac:dyDescent="0.25">
      <c r="D43" s="4"/>
      <c r="E43" s="4"/>
      <c r="F43" s="4"/>
    </row>
    <row r="44" spans="3:23" s="3" customFormat="1" x14ac:dyDescent="0.25">
      <c r="D44" s="4"/>
      <c r="E44" s="4"/>
      <c r="F44" s="4"/>
    </row>
    <row r="45" spans="3:23" s="3" customFormat="1" x14ac:dyDescent="0.25">
      <c r="D45" s="4"/>
      <c r="E45" s="4"/>
      <c r="F45" s="4"/>
    </row>
    <row r="46" spans="3:23" s="3" customFormat="1" x14ac:dyDescent="0.25">
      <c r="D46" s="4"/>
      <c r="E46" s="4"/>
      <c r="F46" s="4"/>
    </row>
    <row r="47" spans="3:23" s="3" customFormat="1" x14ac:dyDescent="0.25">
      <c r="D47" s="4"/>
      <c r="E47" s="4"/>
      <c r="F47" s="4"/>
    </row>
    <row r="48" spans="3:23" s="3" customFormat="1" x14ac:dyDescent="0.25">
      <c r="D48" s="4"/>
      <c r="E48" s="4"/>
      <c r="F48" s="4"/>
    </row>
    <row r="49" spans="4:6" s="3" customFormat="1" x14ac:dyDescent="0.25">
      <c r="D49" s="4"/>
      <c r="E49" s="4"/>
      <c r="F49" s="4"/>
    </row>
    <row r="50" spans="4:6" s="3" customFormat="1" x14ac:dyDescent="0.25">
      <c r="D50" s="4"/>
      <c r="E50" s="4"/>
      <c r="F50" s="4"/>
    </row>
    <row r="51" spans="4:6" s="3" customFormat="1" x14ac:dyDescent="0.25">
      <c r="D51" s="4"/>
      <c r="E51" s="4"/>
      <c r="F51" s="4"/>
    </row>
    <row r="52" spans="4:6" s="3" customFormat="1" x14ac:dyDescent="0.25">
      <c r="D52" s="4"/>
      <c r="E52" s="4"/>
      <c r="F52" s="4"/>
    </row>
    <row r="53" spans="4:6" s="3" customFormat="1" x14ac:dyDescent="0.25">
      <c r="D53" s="4"/>
      <c r="E53" s="4"/>
      <c r="F53" s="4"/>
    </row>
    <row r="54" spans="4:6" s="3" customFormat="1" x14ac:dyDescent="0.25">
      <c r="D54" s="4"/>
      <c r="E54" s="4"/>
      <c r="F54" s="4"/>
    </row>
    <row r="55" spans="4:6" s="3" customFormat="1" x14ac:dyDescent="0.25">
      <c r="D55" s="4"/>
      <c r="E55" s="4"/>
      <c r="F55" s="4"/>
    </row>
    <row r="56" spans="4:6" s="3" customFormat="1" x14ac:dyDescent="0.25">
      <c r="D56" s="4"/>
      <c r="E56" s="4"/>
      <c r="F56" s="4"/>
    </row>
    <row r="57" spans="4:6" s="3" customFormat="1" x14ac:dyDescent="0.25">
      <c r="D57" s="4"/>
      <c r="E57" s="4"/>
      <c r="F57" s="4"/>
    </row>
    <row r="58" spans="4:6" s="3" customFormat="1" x14ac:dyDescent="0.25">
      <c r="D58" s="4"/>
      <c r="E58" s="4"/>
      <c r="F58" s="4"/>
    </row>
    <row r="59" spans="4:6" s="3" customFormat="1" x14ac:dyDescent="0.25">
      <c r="D59" s="4"/>
      <c r="E59" s="4"/>
      <c r="F59" s="4"/>
    </row>
    <row r="60" spans="4:6" s="3" customFormat="1" x14ac:dyDescent="0.25">
      <c r="D60" s="4"/>
      <c r="E60" s="4"/>
      <c r="F60" s="4"/>
    </row>
    <row r="61" spans="4:6" s="3" customFormat="1" x14ac:dyDescent="0.25">
      <c r="D61" s="4"/>
      <c r="E61" s="4"/>
      <c r="F61" s="4"/>
    </row>
    <row r="62" spans="4:6" s="3" customFormat="1" x14ac:dyDescent="0.25">
      <c r="D62" s="4"/>
      <c r="E62" s="4"/>
      <c r="F62" s="4"/>
    </row>
    <row r="63" spans="4:6" s="3" customFormat="1" x14ac:dyDescent="0.25">
      <c r="D63" s="4"/>
      <c r="E63" s="4"/>
      <c r="F63" s="4"/>
    </row>
    <row r="64" spans="4:6" s="3" customFormat="1" x14ac:dyDescent="0.25">
      <c r="D64" s="4"/>
      <c r="E64" s="4"/>
      <c r="F64" s="4"/>
    </row>
    <row r="65" spans="4:6" s="3" customFormat="1" x14ac:dyDescent="0.25">
      <c r="D65" s="4"/>
      <c r="E65" s="4"/>
      <c r="F65" s="4"/>
    </row>
    <row r="66" spans="4:6" s="3" customFormat="1" x14ac:dyDescent="0.25">
      <c r="D66" s="4"/>
      <c r="E66" s="4"/>
      <c r="F66" s="4"/>
    </row>
    <row r="67" spans="4:6" s="3" customFormat="1" x14ac:dyDescent="0.25">
      <c r="D67" s="4"/>
      <c r="E67" s="4"/>
      <c r="F67" s="4"/>
    </row>
    <row r="68" spans="4:6" s="3" customFormat="1" x14ac:dyDescent="0.25">
      <c r="D68" s="4"/>
      <c r="E68" s="4"/>
      <c r="F68" s="4"/>
    </row>
    <row r="69" spans="4:6" s="3" customFormat="1" x14ac:dyDescent="0.25">
      <c r="D69" s="4"/>
      <c r="E69" s="4"/>
      <c r="F69" s="4"/>
    </row>
    <row r="70" spans="4:6" s="3" customFormat="1" x14ac:dyDescent="0.25">
      <c r="D70" s="4"/>
      <c r="E70" s="4"/>
      <c r="F70" s="4"/>
    </row>
    <row r="71" spans="4:6" s="3" customFormat="1" x14ac:dyDescent="0.25">
      <c r="D71" s="4"/>
      <c r="E71" s="4"/>
      <c r="F71" s="4"/>
    </row>
    <row r="72" spans="4:6" s="3" customFormat="1" x14ac:dyDescent="0.25">
      <c r="D72" s="4"/>
      <c r="E72" s="4"/>
      <c r="F72" s="4"/>
    </row>
    <row r="73" spans="4:6" s="3" customFormat="1" x14ac:dyDescent="0.25">
      <c r="D73" s="4"/>
      <c r="E73" s="4"/>
      <c r="F73" s="4"/>
    </row>
    <row r="74" spans="4:6" s="3" customFormat="1" x14ac:dyDescent="0.25">
      <c r="D74" s="4"/>
      <c r="E74" s="4"/>
      <c r="F74" s="4"/>
    </row>
    <row r="75" spans="4:6" s="3" customFormat="1" x14ac:dyDescent="0.25">
      <c r="D75" s="4"/>
      <c r="E75" s="4"/>
      <c r="F75" s="4"/>
    </row>
    <row r="76" spans="4:6" s="3" customFormat="1" x14ac:dyDescent="0.25">
      <c r="D76" s="4"/>
      <c r="E76" s="4"/>
      <c r="F76" s="4"/>
    </row>
    <row r="77" spans="4:6" s="3" customFormat="1" x14ac:dyDescent="0.25">
      <c r="D77" s="4"/>
      <c r="E77" s="4"/>
      <c r="F77" s="4"/>
    </row>
    <row r="78" spans="4:6" s="3" customFormat="1" x14ac:dyDescent="0.25">
      <c r="D78" s="4"/>
      <c r="E78" s="4"/>
      <c r="F78" s="4"/>
    </row>
    <row r="79" spans="4:6" s="3" customFormat="1" x14ac:dyDescent="0.25">
      <c r="D79" s="4"/>
      <c r="E79" s="4"/>
      <c r="F79" s="4"/>
    </row>
    <row r="80" spans="4:6" s="3" customFormat="1" x14ac:dyDescent="0.25">
      <c r="D80" s="4"/>
      <c r="E80" s="4"/>
      <c r="F80" s="4"/>
    </row>
    <row r="81" spans="4:6" s="3" customFormat="1" x14ac:dyDescent="0.25">
      <c r="D81" s="4"/>
      <c r="E81" s="4"/>
      <c r="F81" s="4"/>
    </row>
    <row r="82" spans="4:6" s="3" customFormat="1" x14ac:dyDescent="0.25">
      <c r="D82" s="4"/>
      <c r="E82" s="4"/>
      <c r="F82" s="4"/>
    </row>
    <row r="83" spans="4:6" s="3" customFormat="1" x14ac:dyDescent="0.25">
      <c r="D83" s="4"/>
      <c r="E83" s="4"/>
      <c r="F83" s="4"/>
    </row>
    <row r="84" spans="4:6" s="3" customFormat="1" x14ac:dyDescent="0.25">
      <c r="D84" s="4"/>
      <c r="E84" s="4"/>
      <c r="F84" s="4"/>
    </row>
    <row r="85" spans="4:6" s="3" customFormat="1" x14ac:dyDescent="0.25">
      <c r="D85" s="4"/>
      <c r="E85" s="4"/>
      <c r="F85" s="4"/>
    </row>
    <row r="86" spans="4:6" s="3" customFormat="1" x14ac:dyDescent="0.25">
      <c r="D86" s="4"/>
      <c r="E86" s="4"/>
      <c r="F86" s="4"/>
    </row>
    <row r="87" spans="4:6" s="3" customFormat="1" x14ac:dyDescent="0.25">
      <c r="D87" s="4"/>
      <c r="E87" s="4"/>
      <c r="F87" s="4"/>
    </row>
    <row r="88" spans="4:6" s="3" customFormat="1" x14ac:dyDescent="0.25">
      <c r="D88" s="4"/>
      <c r="E88" s="4"/>
      <c r="F88" s="4"/>
    </row>
    <row r="89" spans="4:6" s="3" customFormat="1" x14ac:dyDescent="0.25">
      <c r="D89" s="4"/>
      <c r="E89" s="4"/>
      <c r="F89" s="4"/>
    </row>
    <row r="90" spans="4:6" s="3" customFormat="1" x14ac:dyDescent="0.25">
      <c r="D90" s="4"/>
      <c r="E90" s="4"/>
      <c r="F90" s="4"/>
    </row>
    <row r="91" spans="4:6" s="3" customFormat="1" x14ac:dyDescent="0.25">
      <c r="D91" s="4"/>
      <c r="E91" s="4"/>
      <c r="F91" s="4"/>
    </row>
    <row r="92" spans="4:6" s="3" customFormat="1" x14ac:dyDescent="0.25">
      <c r="D92" s="4"/>
      <c r="E92" s="4"/>
      <c r="F92" s="4"/>
    </row>
    <row r="93" spans="4:6" s="3" customFormat="1" x14ac:dyDescent="0.25">
      <c r="D93" s="4"/>
      <c r="E93" s="4"/>
      <c r="F93" s="4"/>
    </row>
    <row r="94" spans="4:6" s="3" customFormat="1" x14ac:dyDescent="0.25">
      <c r="D94" s="4"/>
      <c r="E94" s="4"/>
      <c r="F94" s="4"/>
    </row>
    <row r="95" spans="4:6" s="3" customFormat="1" x14ac:dyDescent="0.25">
      <c r="D95" s="4"/>
      <c r="E95" s="4"/>
      <c r="F95" s="4"/>
    </row>
    <row r="96" spans="4:6" s="3" customFormat="1" x14ac:dyDescent="0.25">
      <c r="D96" s="4"/>
      <c r="E96" s="4"/>
      <c r="F96" s="4"/>
    </row>
    <row r="97" spans="4:6" s="3" customFormat="1" x14ac:dyDescent="0.25">
      <c r="D97" s="4"/>
      <c r="E97" s="4"/>
      <c r="F97" s="4"/>
    </row>
    <row r="98" spans="4:6" s="3" customFormat="1" x14ac:dyDescent="0.25">
      <c r="D98" s="4"/>
      <c r="E98" s="4"/>
      <c r="F98" s="4"/>
    </row>
    <row r="99" spans="4:6" s="3" customFormat="1" x14ac:dyDescent="0.25">
      <c r="D99" s="4"/>
      <c r="E99" s="4"/>
      <c r="F99" s="4"/>
    </row>
    <row r="100" spans="4:6" s="3" customFormat="1" x14ac:dyDescent="0.25">
      <c r="D100" s="4"/>
      <c r="E100" s="4"/>
      <c r="F100" s="4"/>
    </row>
    <row r="101" spans="4:6" s="3" customFormat="1" x14ac:dyDescent="0.25">
      <c r="D101" s="4"/>
      <c r="E101" s="4"/>
      <c r="F101" s="4"/>
    </row>
    <row r="102" spans="4:6" s="3" customFormat="1" x14ac:dyDescent="0.25">
      <c r="D102" s="4"/>
      <c r="E102" s="4"/>
      <c r="F102" s="4"/>
    </row>
    <row r="103" spans="4:6" s="3" customFormat="1" x14ac:dyDescent="0.25">
      <c r="D103" s="4"/>
      <c r="E103" s="4"/>
      <c r="F103" s="4"/>
    </row>
    <row r="104" spans="4:6" s="3" customFormat="1" x14ac:dyDescent="0.25">
      <c r="D104" s="4"/>
      <c r="E104" s="4"/>
      <c r="F104" s="4"/>
    </row>
    <row r="105" spans="4:6" s="3" customFormat="1" x14ac:dyDescent="0.25">
      <c r="D105" s="4"/>
      <c r="E105" s="4"/>
      <c r="F105" s="4"/>
    </row>
    <row r="106" spans="4:6" s="3" customFormat="1" x14ac:dyDescent="0.25">
      <c r="D106" s="4"/>
      <c r="E106" s="4"/>
      <c r="F106" s="4"/>
    </row>
    <row r="107" spans="4:6" s="3" customFormat="1" x14ac:dyDescent="0.25">
      <c r="D107" s="4"/>
      <c r="E107" s="4"/>
      <c r="F107" s="4"/>
    </row>
    <row r="108" spans="4:6" s="3" customFormat="1" x14ac:dyDescent="0.25">
      <c r="D108" s="4"/>
      <c r="E108" s="4"/>
      <c r="F108" s="4"/>
    </row>
    <row r="109" spans="4:6" s="3" customFormat="1" x14ac:dyDescent="0.25">
      <c r="D109" s="4"/>
      <c r="E109" s="4"/>
      <c r="F109" s="4"/>
    </row>
    <row r="110" spans="4:6" s="3" customFormat="1" x14ac:dyDescent="0.25">
      <c r="D110" s="4"/>
      <c r="E110" s="4"/>
      <c r="F110" s="4"/>
    </row>
    <row r="111" spans="4:6" s="3" customFormat="1" x14ac:dyDescent="0.25">
      <c r="D111" s="4"/>
      <c r="E111" s="4"/>
      <c r="F111" s="4"/>
    </row>
    <row r="112" spans="4:6" s="3" customFormat="1" x14ac:dyDescent="0.25">
      <c r="D112" s="4"/>
      <c r="E112" s="4"/>
      <c r="F112" s="4"/>
    </row>
    <row r="113" spans="4:6" s="3" customFormat="1" x14ac:dyDescent="0.25">
      <c r="D113" s="4"/>
      <c r="E113" s="4"/>
      <c r="F113" s="4"/>
    </row>
    <row r="114" spans="4:6" s="3" customFormat="1" x14ac:dyDescent="0.25">
      <c r="D114" s="4"/>
      <c r="E114" s="4"/>
      <c r="F114" s="4"/>
    </row>
    <row r="115" spans="4:6" s="3" customFormat="1" x14ac:dyDescent="0.25">
      <c r="D115" s="4"/>
      <c r="E115" s="4"/>
      <c r="F115" s="4"/>
    </row>
    <row r="116" spans="4:6" s="3" customFormat="1" x14ac:dyDescent="0.25">
      <c r="D116" s="4"/>
      <c r="E116" s="4"/>
      <c r="F116" s="4"/>
    </row>
    <row r="117" spans="4:6" s="3" customFormat="1" x14ac:dyDescent="0.25">
      <c r="D117" s="4"/>
      <c r="E117" s="4"/>
      <c r="F117" s="4"/>
    </row>
    <row r="118" spans="4:6" s="3" customFormat="1" x14ac:dyDescent="0.25">
      <c r="D118" s="4"/>
      <c r="E118" s="4"/>
      <c r="F118" s="4"/>
    </row>
    <row r="119" spans="4:6" s="3" customFormat="1" x14ac:dyDescent="0.25">
      <c r="D119" s="4"/>
      <c r="E119" s="4"/>
      <c r="F119" s="4"/>
    </row>
    <row r="120" spans="4:6" s="3" customFormat="1" x14ac:dyDescent="0.25">
      <c r="D120" s="4"/>
      <c r="E120" s="4"/>
      <c r="F120" s="4"/>
    </row>
    <row r="121" spans="4:6" s="3" customFormat="1" x14ac:dyDescent="0.25">
      <c r="D121" s="4"/>
      <c r="E121" s="4"/>
      <c r="F121" s="4"/>
    </row>
    <row r="122" spans="4:6" s="3" customFormat="1" x14ac:dyDescent="0.25">
      <c r="D122" s="4"/>
      <c r="E122" s="4"/>
      <c r="F122" s="4"/>
    </row>
    <row r="123" spans="4:6" s="3" customFormat="1" x14ac:dyDescent="0.25">
      <c r="D123" s="4"/>
      <c r="E123" s="4"/>
      <c r="F123" s="4"/>
    </row>
    <row r="124" spans="4:6" s="3" customFormat="1" x14ac:dyDescent="0.25">
      <c r="D124" s="4"/>
      <c r="E124" s="4"/>
      <c r="F124" s="4"/>
    </row>
    <row r="125" spans="4:6" s="3" customFormat="1" x14ac:dyDescent="0.25">
      <c r="D125" s="4"/>
      <c r="E125" s="4"/>
      <c r="F125" s="4"/>
    </row>
    <row r="126" spans="4:6" s="3" customFormat="1" x14ac:dyDescent="0.25">
      <c r="D126" s="4"/>
      <c r="E126" s="4"/>
      <c r="F126" s="4"/>
    </row>
    <row r="127" spans="4:6" s="3" customFormat="1" x14ac:dyDescent="0.25">
      <c r="D127" s="4"/>
      <c r="E127" s="4"/>
      <c r="F127" s="4"/>
    </row>
    <row r="128" spans="4:6" s="3" customFormat="1" x14ac:dyDescent="0.25">
      <c r="D128" s="4"/>
      <c r="E128" s="4"/>
      <c r="F128" s="4"/>
    </row>
    <row r="129" spans="4:22" s="3" customFormat="1" x14ac:dyDescent="0.25">
      <c r="D129" s="4"/>
      <c r="E129" s="4"/>
      <c r="F129" s="4"/>
      <c r="R129" s="1"/>
      <c r="S129" s="1"/>
      <c r="T129" s="1"/>
      <c r="U129" s="1"/>
      <c r="V129" s="1"/>
    </row>
  </sheetData>
  <mergeCells count="2">
    <mergeCell ref="A19:A30"/>
    <mergeCell ref="A5:A17"/>
  </mergeCells>
  <pageMargins left="0.25" right="0.25" top="0.75" bottom="0.75" header="0.3" footer="0.3"/>
  <pageSetup paperSize="9" scale="6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4</xdr:col>
                    <xdr:colOff>28575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ht="14.45" x14ac:dyDescent="0.35">
      <c r="A1">
        <v>1</v>
      </c>
    </row>
    <row r="2" spans="1:39" ht="21" x14ac:dyDescent="0.3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ht="14.45" x14ac:dyDescent="0.35">
      <c r="B9" s="13" t="s">
        <v>566</v>
      </c>
      <c r="C9" s="13" t="s">
        <v>568</v>
      </c>
      <c r="D9" s="13" t="s">
        <v>567</v>
      </c>
    </row>
    <row r="10" spans="1:39" ht="14.45" x14ac:dyDescent="0.3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3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3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3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3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ht="14.45" x14ac:dyDescent="0.3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Osman Sadikaj</cp:lastModifiedBy>
  <cp:lastPrinted>2021-12-09T08:29:01Z</cp:lastPrinted>
  <dcterms:created xsi:type="dcterms:W3CDTF">2015-03-12T08:53:45Z</dcterms:created>
  <dcterms:modified xsi:type="dcterms:W3CDTF">2023-03-09T13:48:05Z</dcterms:modified>
</cp:coreProperties>
</file>